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教學\成績\114-2\"/>
    </mc:Choice>
  </mc:AlternateContent>
  <xr:revisionPtr revIDLastSave="0" documentId="8_{96419CBC-0C0E-44F7-83DA-B4B1F14DDB9F}" xr6:coauthVersionLast="47" xr6:coauthVersionMax="47" xr10:uidLastSave="{00000000-0000-0000-0000-000000000000}"/>
  <bookViews>
    <workbookView xWindow="-93" yWindow="-93" windowWidth="25786" windowHeight="13866" activeTab="3" xr2:uid="{00000000-000D-0000-FFFF-FFFF00000000}"/>
  </bookViews>
  <sheets>
    <sheet name="點名紀錄" sheetId="2" r:id="rId1"/>
    <sheet name="分組名單" sheetId="3" r:id="rId2"/>
    <sheet name="Score" sheetId="1" r:id="rId3"/>
    <sheet name="上課日程" sheetId="4" r:id="rId4"/>
  </sheets>
  <definedNames>
    <definedName name="_xlnm.Print_Titles" localSheetId="2">Score!$1:$6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4" l="1"/>
  <c r="A67" i="4"/>
  <c r="A68" i="4"/>
  <c r="A65" i="4"/>
  <c r="A60" i="4"/>
  <c r="A61" i="4"/>
  <c r="A62" i="4"/>
  <c r="A59" i="4"/>
  <c r="A54" i="4"/>
  <c r="A55" i="4"/>
  <c r="A56" i="4"/>
  <c r="A53" i="4"/>
  <c r="A48" i="4"/>
  <c r="A49" i="4"/>
  <c r="A50" i="4"/>
  <c r="A47" i="4"/>
  <c r="A42" i="4"/>
  <c r="A43" i="4"/>
  <c r="A44" i="4"/>
  <c r="A45" i="4"/>
  <c r="A41" i="4"/>
  <c r="A36" i="4"/>
  <c r="A37" i="4"/>
  <c r="A38" i="4"/>
  <c r="A39" i="4"/>
  <c r="A35" i="4"/>
  <c r="A30" i="4"/>
  <c r="A31" i="4"/>
  <c r="A32" i="4"/>
  <c r="A33" i="4"/>
  <c r="A29" i="4"/>
  <c r="A24" i="4"/>
  <c r="A25" i="4"/>
  <c r="A26" i="4"/>
  <c r="A27" i="4"/>
  <c r="A23" i="4"/>
  <c r="A18" i="4"/>
  <c r="A19" i="4"/>
  <c r="A20" i="4"/>
  <c r="A21" i="4"/>
  <c r="A17" i="4"/>
  <c r="A12" i="4"/>
  <c r="A13" i="4"/>
  <c r="A14" i="4"/>
  <c r="A15" i="4"/>
  <c r="A11" i="4"/>
  <c r="A6" i="4"/>
  <c r="A7" i="4"/>
  <c r="A8" i="4"/>
  <c r="A9" i="4"/>
  <c r="A5" i="4"/>
  <c r="C3" i="4"/>
  <c r="D3" i="4" s="1"/>
  <c r="E3" i="4" s="1"/>
  <c r="F3" i="4" s="1"/>
  <c r="G3" i="4" s="1"/>
  <c r="H3" i="4" s="1"/>
  <c r="I3" i="4" s="1"/>
  <c r="J3" i="4" s="1"/>
  <c r="K3" i="4" s="1"/>
  <c r="L3" i="4" s="1"/>
  <c r="C7" i="1"/>
  <c r="H7" i="1" s="1"/>
  <c r="C8" i="1"/>
  <c r="H8" i="1" s="1"/>
  <c r="C9" i="1"/>
  <c r="H9" i="1" s="1"/>
  <c r="C10" i="1"/>
  <c r="H10" i="1" s="1"/>
  <c r="C11" i="1"/>
  <c r="H11" i="1" s="1"/>
  <c r="C12" i="1"/>
  <c r="H12" i="1" s="1"/>
  <c r="C13" i="1"/>
  <c r="H13" i="1" s="1"/>
  <c r="C14" i="1"/>
  <c r="H14" i="1" s="1"/>
  <c r="C15" i="1"/>
  <c r="H15" i="1" s="1"/>
  <c r="C16" i="1"/>
  <c r="H16" i="1" s="1"/>
  <c r="C17" i="1"/>
  <c r="H17" i="1" s="1"/>
  <c r="C18" i="1"/>
  <c r="H18" i="1" s="1"/>
  <c r="C19" i="1"/>
  <c r="H19" i="1" s="1"/>
  <c r="C20" i="1"/>
  <c r="H20" i="1" s="1"/>
  <c r="C21" i="1"/>
  <c r="H21" i="1" s="1"/>
  <c r="C22" i="1"/>
  <c r="H22" i="1" s="1"/>
  <c r="C23" i="1"/>
  <c r="H23" i="1" s="1"/>
  <c r="C24" i="1"/>
  <c r="H24" i="1" s="1"/>
  <c r="C25" i="1"/>
  <c r="H25" i="1" s="1"/>
  <c r="C26" i="1"/>
  <c r="H26" i="1" s="1"/>
  <c r="C27" i="1"/>
  <c r="H27" i="1" s="1"/>
  <c r="C28" i="1"/>
  <c r="H28" i="1" s="1"/>
  <c r="C29" i="1"/>
  <c r="H29" i="1" s="1"/>
  <c r="C30" i="1"/>
  <c r="C31" i="1"/>
  <c r="H31" i="1" s="1"/>
  <c r="C32" i="1"/>
  <c r="H32" i="1" s="1"/>
  <c r="C33" i="1"/>
  <c r="H33" i="1" s="1"/>
  <c r="C34" i="1"/>
  <c r="H34" i="1" s="1"/>
  <c r="C35" i="1"/>
  <c r="H35" i="1" s="1"/>
  <c r="C36" i="1"/>
  <c r="H36" i="1" s="1"/>
  <c r="C37" i="1"/>
  <c r="H37" i="1" s="1"/>
  <c r="C38" i="1"/>
  <c r="H38" i="1" s="1"/>
  <c r="C39" i="1"/>
  <c r="H39" i="1" s="1"/>
  <c r="C40" i="1"/>
  <c r="H40" i="1" s="1"/>
  <c r="C41" i="1"/>
  <c r="H41" i="1" s="1"/>
  <c r="C42" i="1"/>
  <c r="H42" i="1" s="1"/>
  <c r="C43" i="1"/>
  <c r="H43" i="1" s="1"/>
  <c r="C44" i="1"/>
  <c r="H44" i="1" s="1"/>
  <c r="C45" i="1"/>
  <c r="H45" i="1" s="1"/>
  <c r="C46" i="1"/>
  <c r="H46" i="1" s="1"/>
  <c r="C47" i="1"/>
  <c r="H47" i="1" s="1"/>
  <c r="C48" i="1"/>
  <c r="H48" i="1" s="1"/>
  <c r="C49" i="1"/>
  <c r="H49" i="1" s="1"/>
  <c r="C50" i="1"/>
  <c r="H50" i="1" s="1"/>
  <c r="C51" i="1"/>
  <c r="H51" i="1" s="1"/>
  <c r="C52" i="1"/>
  <c r="H52" i="1" s="1"/>
  <c r="C53" i="1"/>
  <c r="C54" i="1"/>
  <c r="H54" i="1" s="1"/>
  <c r="C55" i="1"/>
  <c r="H55" i="1" s="1"/>
  <c r="C56" i="1"/>
  <c r="H56" i="1" s="1"/>
  <c r="C57" i="1"/>
  <c r="H57" i="1" s="1"/>
  <c r="H53" i="1"/>
  <c r="C2" i="2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H30" i="1"/>
</calcChain>
</file>

<file path=xl/sharedStrings.xml><?xml version="1.0" encoding="utf-8"?>
<sst xmlns="http://schemas.openxmlformats.org/spreadsheetml/2006/main" count="436" uniqueCount="161">
  <si>
    <t>國立虎尾科技大學</t>
  </si>
  <si>
    <t>114 學年度第 2 學期成績輸入表單</t>
  </si>
  <si>
    <t>(0717/42331/A4233102000080C0)-機械工程實驗(一)固力實驗 黃運琳(B03007)</t>
  </si>
  <si>
    <t>15%</t>
  </si>
  <si>
    <t>30%</t>
  </si>
  <si>
    <t>40%</t>
  </si>
  <si>
    <t>學號</t>
  </si>
  <si>
    <t>姓名</t>
  </si>
  <si>
    <t>日常考查</t>
  </si>
  <si>
    <t>日常考試</t>
  </si>
  <si>
    <t>期中成績</t>
  </si>
  <si>
    <t>期末考</t>
  </si>
  <si>
    <t>學期成績</t>
  </si>
  <si>
    <t>備註</t>
  </si>
  <si>
    <t>41023102</t>
  </si>
  <si>
    <t>王郁淳(女)(復)</t>
  </si>
  <si>
    <t>41223101</t>
  </si>
  <si>
    <t>王妍方(女)</t>
  </si>
  <si>
    <t>41223103</t>
  </si>
  <si>
    <t>邱妍蓉(女)</t>
  </si>
  <si>
    <t>41223104</t>
  </si>
  <si>
    <t>袁儀瑄(女)</t>
  </si>
  <si>
    <t>41223105</t>
  </si>
  <si>
    <t>許舒閑(女)</t>
  </si>
  <si>
    <t>41223106</t>
  </si>
  <si>
    <t>陳怡安(女)</t>
  </si>
  <si>
    <t>41223107</t>
  </si>
  <si>
    <t>黄詠琳(女)</t>
  </si>
  <si>
    <t>41223110</t>
  </si>
  <si>
    <t>丁尉倫</t>
  </si>
  <si>
    <t>41223111</t>
  </si>
  <si>
    <t>巴承楓</t>
  </si>
  <si>
    <t>41223112</t>
  </si>
  <si>
    <t>王學澤</t>
  </si>
  <si>
    <t>41223113</t>
  </si>
  <si>
    <t>朱翊愷</t>
  </si>
  <si>
    <t>41223114</t>
  </si>
  <si>
    <t>余金雄</t>
  </si>
  <si>
    <t>41223116</t>
  </si>
  <si>
    <t>吳長逸</t>
  </si>
  <si>
    <t>41223117</t>
  </si>
  <si>
    <t>吳柏諺</t>
  </si>
  <si>
    <t>41223118</t>
  </si>
  <si>
    <t>呂汶哲</t>
  </si>
  <si>
    <t>41223120</t>
  </si>
  <si>
    <t>李恆達</t>
  </si>
  <si>
    <t>41223121</t>
  </si>
  <si>
    <t>李晏碩</t>
  </si>
  <si>
    <t>41223122</t>
  </si>
  <si>
    <t>李詮聖</t>
  </si>
  <si>
    <t>41223123</t>
  </si>
  <si>
    <t>林安翊</t>
  </si>
  <si>
    <t>41223124</t>
  </si>
  <si>
    <t>林柏廷</t>
  </si>
  <si>
    <t>41223125</t>
  </si>
  <si>
    <t>林家宏</t>
  </si>
  <si>
    <t>41223126</t>
  </si>
  <si>
    <t>林祐任</t>
  </si>
  <si>
    <t>41223129</t>
  </si>
  <si>
    <t>洪義凱</t>
  </si>
  <si>
    <t>41223130</t>
  </si>
  <si>
    <t>張翊倫</t>
  </si>
  <si>
    <t>41223131</t>
  </si>
  <si>
    <t>曹祐豪</t>
  </si>
  <si>
    <t>41223132</t>
  </si>
  <si>
    <t>莊宏恩</t>
  </si>
  <si>
    <t>41223133</t>
  </si>
  <si>
    <t>陳士弘</t>
  </si>
  <si>
    <t>41223134</t>
  </si>
  <si>
    <t>陳冠杰</t>
  </si>
  <si>
    <t>41223136</t>
  </si>
  <si>
    <t>陳學儒</t>
  </si>
  <si>
    <t>41223137</t>
  </si>
  <si>
    <t>黃子懿</t>
  </si>
  <si>
    <t>41223138</t>
  </si>
  <si>
    <t>黃彥捷</t>
  </si>
  <si>
    <t>41223140</t>
  </si>
  <si>
    <t>黃耀韋</t>
  </si>
  <si>
    <t>41223141</t>
  </si>
  <si>
    <t>楊博泓</t>
  </si>
  <si>
    <t>41223143</t>
  </si>
  <si>
    <t>董家亨</t>
  </si>
  <si>
    <t>41223144</t>
  </si>
  <si>
    <t>趙羿舜</t>
  </si>
  <si>
    <t>41223146</t>
  </si>
  <si>
    <t>蔡秉延</t>
  </si>
  <si>
    <t>41223147</t>
  </si>
  <si>
    <t>蔡福璟</t>
  </si>
  <si>
    <t>41223148</t>
  </si>
  <si>
    <t>鄭致偉</t>
  </si>
  <si>
    <t>41223149</t>
  </si>
  <si>
    <t>謝承祐</t>
  </si>
  <si>
    <t>41223150</t>
  </si>
  <si>
    <t>顏宇慶</t>
  </si>
  <si>
    <t>41223152</t>
  </si>
  <si>
    <t>蘇宥齊</t>
  </si>
  <si>
    <t>41223153</t>
  </si>
  <si>
    <t>龔威仁</t>
  </si>
  <si>
    <t>41223154</t>
  </si>
  <si>
    <t>王媺菁(女)</t>
  </si>
  <si>
    <t>41223156</t>
  </si>
  <si>
    <t>廖庭生</t>
  </si>
  <si>
    <t>41223157</t>
  </si>
  <si>
    <t>曾楷倫</t>
  </si>
  <si>
    <t>41223158</t>
  </si>
  <si>
    <t>廖尉博</t>
  </si>
  <si>
    <t>41271125</t>
  </si>
  <si>
    <t>洪麟</t>
  </si>
  <si>
    <t>41271131</t>
  </si>
  <si>
    <t>張啟宸</t>
  </si>
  <si>
    <t>41271146</t>
  </si>
  <si>
    <t>楊翔鈞</t>
  </si>
  <si>
    <t>41271158</t>
  </si>
  <si>
    <t>蘇冠廷</t>
  </si>
  <si>
    <t>41323210</t>
  </si>
  <si>
    <t>吳修帛</t>
  </si>
  <si>
    <t>※
本
表
請
於
成
績
統
計
完
成
後
在
期
中
或
期
末
考
後
一
週
內
、
畢
業
考
後
三
天
內
傳
送
完
成
。
成
績
數
字
請
以
整
數
表
示
。</t>
  </si>
  <si>
    <t>※
上
傳
成
績
前
，
請
再
次
檢
視
學
期
成
績
欄
位
的
分
數
是
否
純
為
「
數
值
」
，
不
得
帶
有
公
式
，
避
免
成
績
上
傳
後
分
數
顯
示
異
常
。</t>
  </si>
  <si>
    <t>四設計三甲</t>
    <phoneticPr fontId="7" type="noConversion"/>
  </si>
  <si>
    <t>點名紀錄</t>
    <phoneticPr fontId="7" type="noConversion"/>
  </si>
  <si>
    <t>第一組</t>
    <phoneticPr fontId="7" type="noConversion"/>
  </si>
  <si>
    <t>第二組</t>
    <phoneticPr fontId="7" type="noConversion"/>
  </si>
  <si>
    <t>第三組</t>
    <phoneticPr fontId="7" type="noConversion"/>
  </si>
  <si>
    <t>第四組</t>
    <phoneticPr fontId="7" type="noConversion"/>
  </si>
  <si>
    <t>第五組</t>
    <phoneticPr fontId="7" type="noConversion"/>
  </si>
  <si>
    <t>第六組</t>
    <phoneticPr fontId="7" type="noConversion"/>
  </si>
  <si>
    <t>第七組</t>
    <phoneticPr fontId="7" type="noConversion"/>
  </si>
  <si>
    <t>第八組</t>
    <phoneticPr fontId="7" type="noConversion"/>
  </si>
  <si>
    <t>第九組</t>
    <phoneticPr fontId="7" type="noConversion"/>
  </si>
  <si>
    <t>第十組</t>
    <phoneticPr fontId="7" type="noConversion"/>
  </si>
  <si>
    <t>第十一組</t>
    <phoneticPr fontId="7" type="noConversion"/>
  </si>
  <si>
    <t>未分組</t>
    <phoneticPr fontId="7" type="noConversion"/>
  </si>
  <si>
    <t>X</t>
    <phoneticPr fontId="7" type="noConversion"/>
  </si>
  <si>
    <t>公</t>
    <phoneticPr fontId="7" type="noConversion"/>
  </si>
  <si>
    <t>X</t>
  </si>
  <si>
    <t>清明連假</t>
    <phoneticPr fontId="7" type="noConversion"/>
  </si>
  <si>
    <t>組別</t>
  </si>
  <si>
    <t>第一組</t>
  </si>
  <si>
    <t>遊星齒輪系與RecurDyn分析</t>
  </si>
  <si>
    <t>雙倍行程機構與RecurDyn分析</t>
  </si>
  <si>
    <t>振動計實驗與ANSYS分析</t>
  </si>
  <si>
    <t>Arduino自走車</t>
  </si>
  <si>
    <t>手提式激振器、閃頻計與ANSYS/WorkBench分析</t>
  </si>
  <si>
    <t>慧魚積木組與RecurDyn分析</t>
  </si>
  <si>
    <t>噪音計實驗</t>
  </si>
  <si>
    <t>無人機飛行積木與RecurDyn實驗</t>
  </si>
  <si>
    <t>拉伸實驗、硬度實驗、落球衝擊試驗與Ansys分析</t>
  </si>
  <si>
    <t>一個自由度有阻尼振動實驗</t>
  </si>
  <si>
    <t>數位衝擊實驗</t>
  </si>
  <si>
    <t>第二組</t>
  </si>
  <si>
    <t>第三組</t>
  </si>
  <si>
    <t>第四組</t>
  </si>
  <si>
    <t>第五組</t>
  </si>
  <si>
    <t>第六組</t>
  </si>
  <si>
    <t>第七組</t>
  </si>
  <si>
    <t>第八組</t>
  </si>
  <si>
    <t>第九組</t>
  </si>
  <si>
    <t>第十組</t>
  </si>
  <si>
    <t>第十一組</t>
  </si>
  <si>
    <t>實驗01_2026/03/30</t>
    <phoneticPr fontId="7" type="noConversion"/>
  </si>
  <si>
    <t>(0717/42332/A4233102000080C0)-機械工程實驗(一)固力實驗 黃運琳(B03007)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</si>
</sst>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yyyy/mm/dd"/>
  </numFmts>
  <fonts count="18">
    <font>
      <sz val="10"/>
      <color rgb="FF000000"/>
      <name val="Calibri"/>
    </font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9"/>
      <color rgb="FF000000"/>
      <name val="Calibri"/>
      <family val="2"/>
    </font>
    <font>
      <sz val="9"/>
      <name val="細明體"/>
      <family val="3"/>
      <charset val="136"/>
    </font>
    <font>
      <sz val="10"/>
      <color rgb="FF000000"/>
      <name val="Microsoft JhengHei"/>
      <family val="2"/>
      <charset val="136"/>
    </font>
    <font>
      <sz val="10"/>
      <name val="Consolas"/>
      <family val="3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Arial"/>
      <family val="2"/>
    </font>
    <font>
      <sz val="12"/>
      <color rgb="FF22222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3" fillId="0" borderId="0"/>
    <xf numFmtId="0" fontId="1" fillId="0" borderId="0">
      <alignment vertical="center"/>
    </xf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/>
    <xf numFmtId="14" fontId="0" fillId="0" borderId="0" xfId="0" applyNumberForma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11" fillId="0" borderId="0" xfId="0" applyFont="1"/>
    <xf numFmtId="0" fontId="15" fillId="0" borderId="0" xfId="1" applyFont="1" applyAlignment="1">
      <alignment horizontal="center" vertical="center"/>
    </xf>
    <xf numFmtId="0" fontId="15" fillId="3" borderId="0" xfId="1" applyFont="1" applyFill="1" applyAlignment="1">
      <alignment horizontal="center" vertical="center" wrapText="1"/>
    </xf>
    <xf numFmtId="0" fontId="15" fillId="4" borderId="0" xfId="1" applyFont="1" applyFill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177" fontId="16" fillId="0" borderId="0" xfId="1" applyNumberFormat="1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0" borderId="0" xfId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4" fillId="0" borderId="0" xfId="0" applyFont="1" applyAlignment="1">
      <alignment horizontal="center" vertical="top" wrapText="1"/>
    </xf>
  </cellXfs>
  <cellStyles count="3">
    <cellStyle name="一般" xfId="0" builtinId="0"/>
    <cellStyle name="一般 2" xfId="2" xr:uid="{7F11B4DA-7B81-43F1-A56F-7EB5431874FF}"/>
    <cellStyle name="一般 3" xfId="1" xr:uid="{DD1456F3-C740-4EF3-BD31-6F0852CAE3EE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ensn.com/index_cn.html" TargetMode="External"/><Relationship Id="rId18" Type="http://schemas.openxmlformats.org/officeDocument/2006/relationships/hyperlink" Target="https://www.khkgears.co.jp/tw/index.html" TargetMode="External"/><Relationship Id="rId26" Type="http://schemas.openxmlformats.org/officeDocument/2006/relationships/hyperlink" Target="https://www.khkgears.co.jp/tw/index.html" TargetMode="External"/><Relationship Id="rId3" Type="http://schemas.openxmlformats.org/officeDocument/2006/relationships/hyperlink" Target="http://140.130.17.58/lab.files/experiment/Forced-Undamped-Vibration.pdf" TargetMode="External"/><Relationship Id="rId21" Type="http://schemas.openxmlformats.org/officeDocument/2006/relationships/hyperlink" Target="https://www.khkgears.co.jp/tw/index.html" TargetMode="External"/><Relationship Id="rId7" Type="http://schemas.openxmlformats.org/officeDocument/2006/relationships/hyperlink" Target="http://www.wensn.com/index_cn.html" TargetMode="External"/><Relationship Id="rId12" Type="http://schemas.openxmlformats.org/officeDocument/2006/relationships/hyperlink" Target="https://www.khkgears.co.jp/tw/index.html" TargetMode="External"/><Relationship Id="rId17" Type="http://schemas.openxmlformats.org/officeDocument/2006/relationships/hyperlink" Target="http://140.130.17.58/lab.files/experiment/Forced-Undamped-Vibration.pdf" TargetMode="External"/><Relationship Id="rId25" Type="http://schemas.openxmlformats.org/officeDocument/2006/relationships/hyperlink" Target="http://140.130.17.58/lab.files/experiment/Forced-Undamped-Vibration.pdf" TargetMode="External"/><Relationship Id="rId33" Type="http://schemas.openxmlformats.org/officeDocument/2006/relationships/hyperlink" Target="http://140.130.17.58/lab.files/experiment/Forced-Undamped-Vibration.pdf" TargetMode="External"/><Relationship Id="rId2" Type="http://schemas.openxmlformats.org/officeDocument/2006/relationships/hyperlink" Target="http://www.wensn.com/index_cn.html" TargetMode="External"/><Relationship Id="rId16" Type="http://schemas.openxmlformats.org/officeDocument/2006/relationships/hyperlink" Target="http://www.wensn.com/index_cn.html" TargetMode="External"/><Relationship Id="rId20" Type="http://schemas.openxmlformats.org/officeDocument/2006/relationships/hyperlink" Target="http://140.130.17.58/lab.files/experiment/Forced-Undamped-Vibration.pdf" TargetMode="External"/><Relationship Id="rId29" Type="http://schemas.openxmlformats.org/officeDocument/2006/relationships/hyperlink" Target="https://www.khkgears.co.jp/tw/index.html" TargetMode="External"/><Relationship Id="rId1" Type="http://schemas.openxmlformats.org/officeDocument/2006/relationships/hyperlink" Target="https://www.khkgears.co.jp/tw/index.html" TargetMode="External"/><Relationship Id="rId6" Type="http://schemas.openxmlformats.org/officeDocument/2006/relationships/hyperlink" Target="http://140.130.17.58/lab.files/experiment/Forced-Undamped-Vibration.pdf" TargetMode="External"/><Relationship Id="rId11" Type="http://schemas.openxmlformats.org/officeDocument/2006/relationships/hyperlink" Target="http://140.130.17.58/lab.files/experiment/Forced-Undamped-Vibration.pdf" TargetMode="External"/><Relationship Id="rId24" Type="http://schemas.openxmlformats.org/officeDocument/2006/relationships/hyperlink" Target="http://www.wensn.com/index_cn.html" TargetMode="External"/><Relationship Id="rId32" Type="http://schemas.openxmlformats.org/officeDocument/2006/relationships/hyperlink" Target="http://www.wensn.com/index_cn.html" TargetMode="External"/><Relationship Id="rId5" Type="http://schemas.openxmlformats.org/officeDocument/2006/relationships/hyperlink" Target="http://www.wensn.com/index_cn.html" TargetMode="External"/><Relationship Id="rId15" Type="http://schemas.openxmlformats.org/officeDocument/2006/relationships/hyperlink" Target="https://www.khkgears.co.jp/tw/index.html" TargetMode="External"/><Relationship Id="rId23" Type="http://schemas.openxmlformats.org/officeDocument/2006/relationships/hyperlink" Target="https://www.khkgears.co.jp/tw/index.html" TargetMode="External"/><Relationship Id="rId28" Type="http://schemas.openxmlformats.org/officeDocument/2006/relationships/hyperlink" Target="http://140.130.17.58/lab.files/experiment/Forced-Undamped-Vibration.pdf" TargetMode="External"/><Relationship Id="rId10" Type="http://schemas.openxmlformats.org/officeDocument/2006/relationships/hyperlink" Target="http://www.wensn.com/index_cn.html" TargetMode="External"/><Relationship Id="rId19" Type="http://schemas.openxmlformats.org/officeDocument/2006/relationships/hyperlink" Target="http://www.wensn.com/index_cn.html" TargetMode="External"/><Relationship Id="rId31" Type="http://schemas.openxmlformats.org/officeDocument/2006/relationships/hyperlink" Target="https://www.khkgears.co.jp/tw/index.html" TargetMode="External"/><Relationship Id="rId4" Type="http://schemas.openxmlformats.org/officeDocument/2006/relationships/hyperlink" Target="https://www.khkgears.co.jp/tw/index.html" TargetMode="External"/><Relationship Id="rId9" Type="http://schemas.openxmlformats.org/officeDocument/2006/relationships/hyperlink" Target="https://www.khkgears.co.jp/tw/index.html" TargetMode="External"/><Relationship Id="rId14" Type="http://schemas.openxmlformats.org/officeDocument/2006/relationships/hyperlink" Target="http://140.130.17.58/lab.files/experiment/Forced-Undamped-Vibration.pdf" TargetMode="External"/><Relationship Id="rId22" Type="http://schemas.openxmlformats.org/officeDocument/2006/relationships/hyperlink" Target="http://140.130.17.58/lab.files/experiment/Forced-Undamped-Vibration.pdf" TargetMode="External"/><Relationship Id="rId27" Type="http://schemas.openxmlformats.org/officeDocument/2006/relationships/hyperlink" Target="http://www.wensn.com/index_cn.html" TargetMode="External"/><Relationship Id="rId30" Type="http://schemas.openxmlformats.org/officeDocument/2006/relationships/hyperlink" Target="http://www.wensn.com/index_cn.html" TargetMode="External"/><Relationship Id="rId8" Type="http://schemas.openxmlformats.org/officeDocument/2006/relationships/hyperlink" Target="http://140.130.17.58/lab.files/experiment/Forced-Undamped-Vibr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D0A3-6FC5-4139-97D9-FC4E92CE0D7D}">
  <dimension ref="A1:T53"/>
  <sheetViews>
    <sheetView workbookViewId="0">
      <selection activeCell="I4" sqref="I4"/>
    </sheetView>
  </sheetViews>
  <sheetFormatPr defaultColWidth="8.86328125" defaultRowHeight="13"/>
  <cols>
    <col min="1" max="1" width="9.1328125" style="21" bestFit="1" customWidth="1"/>
    <col min="2" max="2" width="14.1328125" style="21" hidden="1" customWidth="1"/>
    <col min="3" max="4" width="9.1328125" style="8" bestFit="1" customWidth="1"/>
    <col min="5" max="7" width="10.1328125" style="8" bestFit="1" customWidth="1"/>
    <col min="8" max="8" width="9.1328125" style="27" bestFit="1" customWidth="1"/>
    <col min="9" max="11" width="10.1328125" style="8" bestFit="1" customWidth="1"/>
    <col min="12" max="12" width="9.1328125" style="8" bestFit="1" customWidth="1"/>
    <col min="13" max="15" width="10.1328125" style="21" bestFit="1" customWidth="1"/>
    <col min="16" max="17" width="9.1328125" style="21" bestFit="1" customWidth="1"/>
    <col min="18" max="20" width="10.1328125" style="21" bestFit="1" customWidth="1"/>
    <col min="21" max="16384" width="8.86328125" style="21"/>
  </cols>
  <sheetData>
    <row r="1" spans="1:20">
      <c r="A1" s="16" t="s">
        <v>119</v>
      </c>
      <c r="H1" s="30" t="s">
        <v>135</v>
      </c>
    </row>
    <row r="2" spans="1:20" s="8" customFormat="1" ht="13.7">
      <c r="A2" s="19" t="s">
        <v>6</v>
      </c>
      <c r="B2" s="20" t="s">
        <v>7</v>
      </c>
      <c r="C2" s="10">
        <f>DATE(2026,3,2)</f>
        <v>46083</v>
      </c>
      <c r="D2" s="10">
        <f>C2+7</f>
        <v>46090</v>
      </c>
      <c r="E2" s="10">
        <f t="shared" ref="E2:K2" si="0">D2+7</f>
        <v>46097</v>
      </c>
      <c r="F2" s="10">
        <f t="shared" si="0"/>
        <v>46104</v>
      </c>
      <c r="G2" s="10">
        <f t="shared" si="0"/>
        <v>46111</v>
      </c>
      <c r="H2" s="28">
        <f t="shared" si="0"/>
        <v>46118</v>
      </c>
      <c r="I2" s="10">
        <f t="shared" si="0"/>
        <v>46125</v>
      </c>
      <c r="J2" s="10">
        <f t="shared" si="0"/>
        <v>46132</v>
      </c>
      <c r="K2" s="10">
        <f t="shared" si="0"/>
        <v>46139</v>
      </c>
      <c r="L2" s="10">
        <f>K2+7</f>
        <v>46146</v>
      </c>
      <c r="M2" s="10">
        <f t="shared" ref="M2:R2" si="1">L2+7</f>
        <v>46153</v>
      </c>
      <c r="N2" s="10">
        <f t="shared" si="1"/>
        <v>46160</v>
      </c>
      <c r="O2" s="10">
        <f t="shared" si="1"/>
        <v>46167</v>
      </c>
      <c r="P2" s="10">
        <f t="shared" si="1"/>
        <v>46174</v>
      </c>
      <c r="Q2" s="10">
        <f t="shared" si="1"/>
        <v>46181</v>
      </c>
      <c r="R2" s="10">
        <f t="shared" si="1"/>
        <v>46188</v>
      </c>
      <c r="S2" s="10">
        <f>R2+7</f>
        <v>46195</v>
      </c>
      <c r="T2" s="21">
        <v>1</v>
      </c>
    </row>
    <row r="3" spans="1:20">
      <c r="A3" s="12" t="s">
        <v>14</v>
      </c>
      <c r="B3" s="13" t="s">
        <v>15</v>
      </c>
      <c r="C3" s="23">
        <v>1</v>
      </c>
      <c r="D3" s="22">
        <v>1</v>
      </c>
      <c r="E3" s="24"/>
      <c r="F3" s="24"/>
      <c r="G3" s="24"/>
      <c r="H3" s="29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17" t="s">
        <v>132</v>
      </c>
    </row>
    <row r="4" spans="1:20">
      <c r="A4" s="12" t="s">
        <v>16</v>
      </c>
      <c r="B4" s="13" t="s">
        <v>17</v>
      </c>
      <c r="C4" s="25">
        <v>1</v>
      </c>
      <c r="D4" s="22">
        <v>1</v>
      </c>
      <c r="E4" s="24"/>
      <c r="F4" s="24"/>
      <c r="G4" s="24"/>
      <c r="H4" s="29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0">
      <c r="A5" s="12" t="s">
        <v>18</v>
      </c>
      <c r="B5" s="13" t="s">
        <v>19</v>
      </c>
      <c r="C5" s="25">
        <v>1</v>
      </c>
      <c r="D5" s="22">
        <v>1</v>
      </c>
      <c r="E5" s="24"/>
      <c r="F5" s="24"/>
      <c r="G5" s="24"/>
      <c r="H5" s="29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20">
      <c r="A6" s="12" t="s">
        <v>20</v>
      </c>
      <c r="B6" s="13" t="s">
        <v>21</v>
      </c>
      <c r="C6" s="25">
        <v>1</v>
      </c>
      <c r="D6" s="22">
        <v>1</v>
      </c>
      <c r="E6" s="24"/>
      <c r="F6" s="24"/>
      <c r="G6" s="24"/>
      <c r="H6" s="29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0">
      <c r="A7" s="5" t="s">
        <v>22</v>
      </c>
      <c r="B7" s="9" t="s">
        <v>23</v>
      </c>
      <c r="C7" s="25">
        <v>1</v>
      </c>
      <c r="D7" s="22">
        <v>1</v>
      </c>
      <c r="E7" s="24"/>
      <c r="F7" s="24"/>
      <c r="G7" s="24"/>
      <c r="H7" s="29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20">
      <c r="A8" s="5" t="s">
        <v>24</v>
      </c>
      <c r="B8" s="9" t="s">
        <v>25</v>
      </c>
      <c r="C8" s="25">
        <v>1</v>
      </c>
      <c r="D8" s="22" t="s">
        <v>134</v>
      </c>
      <c r="E8" s="24"/>
      <c r="F8" s="24"/>
      <c r="G8" s="24"/>
      <c r="H8" s="29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20">
      <c r="A9" s="5" t="s">
        <v>26</v>
      </c>
      <c r="B9" s="9" t="s">
        <v>27</v>
      </c>
      <c r="C9" s="25" t="s">
        <v>134</v>
      </c>
      <c r="D9" s="22" t="s">
        <v>134</v>
      </c>
      <c r="E9" s="24"/>
      <c r="F9" s="24"/>
      <c r="G9" s="24"/>
      <c r="H9" s="29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20">
      <c r="A10" s="5" t="s">
        <v>28</v>
      </c>
      <c r="B10" s="9" t="s">
        <v>29</v>
      </c>
      <c r="C10" s="25">
        <v>1</v>
      </c>
      <c r="D10" s="22">
        <v>1</v>
      </c>
      <c r="E10" s="24"/>
      <c r="F10" s="24"/>
      <c r="G10" s="24"/>
      <c r="H10" s="29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20">
      <c r="A11" s="5" t="s">
        <v>30</v>
      </c>
      <c r="B11" s="9" t="s">
        <v>31</v>
      </c>
      <c r="C11" s="25">
        <v>1</v>
      </c>
      <c r="D11" s="22">
        <v>1</v>
      </c>
      <c r="E11" s="24"/>
      <c r="F11" s="24"/>
      <c r="G11" s="24"/>
      <c r="H11" s="29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20">
      <c r="A12" s="5" t="s">
        <v>32</v>
      </c>
      <c r="B12" s="9" t="s">
        <v>33</v>
      </c>
      <c r="C12" s="25">
        <v>1</v>
      </c>
      <c r="D12" s="22" t="s">
        <v>134</v>
      </c>
      <c r="E12" s="24"/>
      <c r="F12" s="24"/>
      <c r="G12" s="24"/>
      <c r="H12" s="29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20">
      <c r="A13" s="5" t="s">
        <v>34</v>
      </c>
      <c r="B13" s="9" t="s">
        <v>35</v>
      </c>
      <c r="C13" s="25">
        <v>1</v>
      </c>
      <c r="D13" s="26" t="s">
        <v>133</v>
      </c>
      <c r="E13" s="24"/>
      <c r="F13" s="24"/>
      <c r="G13" s="24"/>
      <c r="H13" s="29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20">
      <c r="A14" s="5" t="s">
        <v>36</v>
      </c>
      <c r="B14" s="9" t="s">
        <v>37</v>
      </c>
      <c r="C14" s="25">
        <v>1</v>
      </c>
      <c r="D14" s="22">
        <v>1</v>
      </c>
      <c r="E14" s="24"/>
      <c r="F14" s="24"/>
      <c r="G14" s="24"/>
      <c r="H14" s="29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20">
      <c r="A15" s="5" t="s">
        <v>38</v>
      </c>
      <c r="B15" s="9" t="s">
        <v>39</v>
      </c>
      <c r="C15" s="25">
        <v>1</v>
      </c>
      <c r="D15" s="22">
        <v>1</v>
      </c>
      <c r="E15" s="24"/>
      <c r="F15" s="24"/>
      <c r="G15" s="24"/>
      <c r="H15" s="29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20">
      <c r="A16" s="5" t="s">
        <v>40</v>
      </c>
      <c r="B16" s="9" t="s">
        <v>41</v>
      </c>
      <c r="C16" s="25">
        <v>1</v>
      </c>
      <c r="D16" s="22">
        <v>1</v>
      </c>
      <c r="E16" s="24"/>
      <c r="F16" s="24"/>
      <c r="G16" s="24"/>
      <c r="H16" s="29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>
      <c r="A17" s="5" t="s">
        <v>42</v>
      </c>
      <c r="B17" s="9" t="s">
        <v>43</v>
      </c>
      <c r="C17" s="25">
        <v>1</v>
      </c>
      <c r="D17" s="22">
        <v>1</v>
      </c>
      <c r="E17" s="24"/>
      <c r="F17" s="24"/>
      <c r="G17" s="24"/>
      <c r="H17" s="29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>
      <c r="A18" s="5" t="s">
        <v>44</v>
      </c>
      <c r="B18" s="9" t="s">
        <v>45</v>
      </c>
      <c r="C18" s="25">
        <v>1</v>
      </c>
      <c r="D18" s="22">
        <v>1</v>
      </c>
      <c r="E18" s="24"/>
      <c r="F18" s="24"/>
      <c r="G18" s="24"/>
      <c r="H18" s="29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>
      <c r="A19" s="5" t="s">
        <v>46</v>
      </c>
      <c r="B19" s="9" t="s">
        <v>47</v>
      </c>
      <c r="C19" s="25">
        <v>1</v>
      </c>
      <c r="D19" s="22">
        <v>1</v>
      </c>
      <c r="E19" s="24"/>
      <c r="F19" s="24"/>
      <c r="G19" s="24"/>
      <c r="H19" s="29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>
      <c r="A20" s="5" t="s">
        <v>48</v>
      </c>
      <c r="B20" s="9" t="s">
        <v>49</v>
      </c>
      <c r="C20" s="25">
        <v>1</v>
      </c>
      <c r="D20" s="22">
        <v>1</v>
      </c>
      <c r="E20" s="24"/>
      <c r="F20" s="24"/>
      <c r="G20" s="24"/>
      <c r="H20" s="29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>
      <c r="A21" s="5" t="s">
        <v>50</v>
      </c>
      <c r="B21" s="9" t="s">
        <v>51</v>
      </c>
      <c r="C21" s="25">
        <v>1</v>
      </c>
      <c r="D21" s="22">
        <v>1</v>
      </c>
      <c r="E21" s="24"/>
      <c r="F21" s="24"/>
      <c r="G21" s="24"/>
      <c r="H21" s="2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>
      <c r="A22" s="5" t="s">
        <v>52</v>
      </c>
      <c r="B22" s="9" t="s">
        <v>53</v>
      </c>
      <c r="C22" s="25">
        <v>1</v>
      </c>
      <c r="D22" s="22">
        <v>1</v>
      </c>
      <c r="E22" s="24"/>
      <c r="F22" s="24"/>
      <c r="G22" s="24"/>
      <c r="H22" s="29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>
      <c r="A23" s="5" t="s">
        <v>54</v>
      </c>
      <c r="B23" s="9" t="s">
        <v>55</v>
      </c>
      <c r="C23" s="25">
        <v>1</v>
      </c>
      <c r="D23" s="26" t="s">
        <v>133</v>
      </c>
      <c r="E23" s="24"/>
      <c r="F23" s="24"/>
      <c r="G23" s="24"/>
      <c r="H23" s="29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>
      <c r="A24" s="5" t="s">
        <v>56</v>
      </c>
      <c r="B24" s="9" t="s">
        <v>57</v>
      </c>
      <c r="C24" s="25">
        <v>1</v>
      </c>
      <c r="D24" s="22">
        <v>1</v>
      </c>
      <c r="E24" s="24"/>
      <c r="F24" s="24"/>
      <c r="G24" s="24"/>
      <c r="H24" s="2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>
      <c r="A25" s="5" t="s">
        <v>58</v>
      </c>
      <c r="B25" s="9" t="s">
        <v>59</v>
      </c>
      <c r="C25" s="25">
        <v>1</v>
      </c>
      <c r="D25" s="22">
        <v>1</v>
      </c>
      <c r="E25" s="24"/>
      <c r="F25" s="24"/>
      <c r="G25" s="24"/>
      <c r="H25" s="29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>
      <c r="A26" s="5" t="s">
        <v>60</v>
      </c>
      <c r="B26" s="9" t="s">
        <v>61</v>
      </c>
      <c r="C26" s="25">
        <v>1</v>
      </c>
      <c r="D26" s="22">
        <v>1</v>
      </c>
      <c r="E26" s="24"/>
      <c r="F26" s="24"/>
      <c r="G26" s="24"/>
      <c r="H26" s="29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>
      <c r="A27" s="5" t="s">
        <v>62</v>
      </c>
      <c r="B27" s="9" t="s">
        <v>63</v>
      </c>
      <c r="C27" s="25">
        <v>1</v>
      </c>
      <c r="D27" s="22">
        <v>1</v>
      </c>
      <c r="E27" s="24"/>
      <c r="F27" s="24"/>
      <c r="G27" s="24"/>
      <c r="H27" s="29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>
      <c r="A28" s="5" t="s">
        <v>64</v>
      </c>
      <c r="B28" s="9" t="s">
        <v>65</v>
      </c>
      <c r="C28" s="25">
        <v>1</v>
      </c>
      <c r="D28" s="22">
        <v>1</v>
      </c>
      <c r="E28" s="24"/>
      <c r="F28" s="24"/>
      <c r="G28" s="24"/>
      <c r="H28" s="29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>
      <c r="A29" s="5" t="s">
        <v>66</v>
      </c>
      <c r="B29" s="9" t="s">
        <v>67</v>
      </c>
      <c r="C29" s="25">
        <v>1</v>
      </c>
      <c r="D29" s="22">
        <v>1</v>
      </c>
      <c r="E29" s="24"/>
      <c r="F29" s="24"/>
      <c r="G29" s="24"/>
      <c r="H29" s="2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>
      <c r="A30" s="5" t="s">
        <v>68</v>
      </c>
      <c r="B30" s="9" t="s">
        <v>69</v>
      </c>
      <c r="C30" s="25">
        <v>1</v>
      </c>
      <c r="D30" s="22">
        <v>1</v>
      </c>
      <c r="E30" s="24"/>
      <c r="F30" s="24"/>
      <c r="G30" s="24"/>
      <c r="H30" s="2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>
      <c r="A31" s="5" t="s">
        <v>70</v>
      </c>
      <c r="B31" s="9" t="s">
        <v>71</v>
      </c>
      <c r="C31" s="25">
        <v>1</v>
      </c>
      <c r="D31" s="22">
        <v>1</v>
      </c>
      <c r="E31" s="24"/>
      <c r="F31" s="24"/>
      <c r="G31" s="24"/>
      <c r="H31" s="29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>
      <c r="A32" s="5" t="s">
        <v>72</v>
      </c>
      <c r="B32" s="9" t="s">
        <v>73</v>
      </c>
      <c r="C32" s="25">
        <v>1</v>
      </c>
      <c r="D32" s="22">
        <v>1</v>
      </c>
      <c r="E32" s="24"/>
      <c r="F32" s="24"/>
      <c r="G32" s="24"/>
      <c r="H32" s="2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>
      <c r="A33" s="5" t="s">
        <v>74</v>
      </c>
      <c r="B33" s="9" t="s">
        <v>75</v>
      </c>
      <c r="C33" s="25">
        <v>1</v>
      </c>
      <c r="D33" s="22">
        <v>1</v>
      </c>
      <c r="E33" s="24"/>
      <c r="F33" s="24"/>
      <c r="G33" s="24"/>
      <c r="H33" s="29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>
      <c r="A34" s="5" t="s">
        <v>76</v>
      </c>
      <c r="B34" s="9" t="s">
        <v>77</v>
      </c>
      <c r="C34" s="25">
        <v>1</v>
      </c>
      <c r="D34" s="22">
        <v>1</v>
      </c>
      <c r="E34" s="24"/>
      <c r="F34" s="24"/>
      <c r="G34" s="24"/>
      <c r="H34" s="29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>
      <c r="A35" s="5" t="s">
        <v>78</v>
      </c>
      <c r="B35" s="9" t="s">
        <v>79</v>
      </c>
      <c r="C35" s="25">
        <v>1</v>
      </c>
      <c r="D35" s="22">
        <v>1</v>
      </c>
      <c r="E35" s="24"/>
      <c r="F35" s="24"/>
      <c r="G35" s="24"/>
      <c r="H35" s="2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>
      <c r="A36" s="5" t="s">
        <v>80</v>
      </c>
      <c r="B36" s="9" t="s">
        <v>81</v>
      </c>
      <c r="C36" s="25" t="s">
        <v>132</v>
      </c>
      <c r="D36" s="22">
        <v>1</v>
      </c>
      <c r="E36" s="24"/>
      <c r="F36" s="24"/>
      <c r="G36" s="24"/>
      <c r="H36" s="2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>
      <c r="A37" s="5" t="s">
        <v>82</v>
      </c>
      <c r="B37" s="9" t="s">
        <v>83</v>
      </c>
      <c r="C37" s="25">
        <v>1</v>
      </c>
      <c r="D37" s="22">
        <v>1</v>
      </c>
      <c r="E37" s="24"/>
      <c r="F37" s="24"/>
      <c r="G37" s="24"/>
      <c r="H37" s="29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>
      <c r="A38" s="5" t="s">
        <v>84</v>
      </c>
      <c r="B38" s="9" t="s">
        <v>85</v>
      </c>
      <c r="C38" s="25">
        <v>1</v>
      </c>
      <c r="D38" s="22">
        <v>1</v>
      </c>
      <c r="E38" s="24"/>
      <c r="F38" s="24"/>
      <c r="G38" s="24"/>
      <c r="H38" s="29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>
      <c r="A39" s="5" t="s">
        <v>86</v>
      </c>
      <c r="B39" s="9" t="s">
        <v>87</v>
      </c>
      <c r="C39" s="25">
        <v>1</v>
      </c>
      <c r="D39" s="22">
        <v>1</v>
      </c>
      <c r="E39" s="24"/>
      <c r="F39" s="24"/>
      <c r="G39" s="24"/>
      <c r="H39" s="29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>
      <c r="A40" s="5" t="s">
        <v>88</v>
      </c>
      <c r="B40" s="9" t="s">
        <v>89</v>
      </c>
      <c r="C40" s="25">
        <v>1</v>
      </c>
      <c r="D40" s="22">
        <v>1</v>
      </c>
      <c r="E40" s="24"/>
      <c r="F40" s="24"/>
      <c r="G40" s="24"/>
      <c r="H40" s="29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>
      <c r="A41" s="5" t="s">
        <v>90</v>
      </c>
      <c r="B41" s="9" t="s">
        <v>91</v>
      </c>
      <c r="C41" s="25">
        <v>1</v>
      </c>
      <c r="D41" s="22">
        <v>1</v>
      </c>
      <c r="E41" s="24"/>
      <c r="F41" s="24"/>
      <c r="G41" s="24"/>
      <c r="H41" s="29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>
      <c r="A42" s="5" t="s">
        <v>92</v>
      </c>
      <c r="B42" s="9" t="s">
        <v>93</v>
      </c>
      <c r="C42" s="25">
        <v>1</v>
      </c>
      <c r="D42" s="22">
        <v>1</v>
      </c>
      <c r="E42" s="24"/>
      <c r="F42" s="24"/>
      <c r="G42" s="24"/>
      <c r="H42" s="29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>
      <c r="A43" s="5" t="s">
        <v>94</v>
      </c>
      <c r="B43" s="9" t="s">
        <v>95</v>
      </c>
      <c r="C43" s="25">
        <v>1</v>
      </c>
      <c r="D43" s="22">
        <v>1</v>
      </c>
      <c r="E43" s="24"/>
      <c r="F43" s="24"/>
      <c r="G43" s="24"/>
      <c r="H43" s="29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>
      <c r="A44" s="5" t="s">
        <v>96</v>
      </c>
      <c r="B44" s="9" t="s">
        <v>97</v>
      </c>
      <c r="C44" s="25">
        <v>1</v>
      </c>
      <c r="D44" s="22">
        <v>1</v>
      </c>
      <c r="E44" s="24"/>
      <c r="F44" s="24"/>
      <c r="G44" s="24"/>
      <c r="H44" s="29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>
      <c r="A45" s="5" t="s">
        <v>98</v>
      </c>
      <c r="B45" s="9" t="s">
        <v>99</v>
      </c>
      <c r="C45" s="25">
        <v>1</v>
      </c>
      <c r="D45" s="22">
        <v>1</v>
      </c>
      <c r="E45" s="24"/>
      <c r="F45" s="24"/>
      <c r="G45" s="24"/>
      <c r="H45" s="29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>
      <c r="A46" s="5" t="s">
        <v>100</v>
      </c>
      <c r="B46" s="9" t="s">
        <v>101</v>
      </c>
      <c r="C46" s="25" t="s">
        <v>132</v>
      </c>
      <c r="D46" s="22">
        <v>1</v>
      </c>
      <c r="E46" s="24"/>
      <c r="F46" s="24"/>
      <c r="G46" s="24"/>
      <c r="H46" s="29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>
      <c r="A47" s="5" t="s">
        <v>102</v>
      </c>
      <c r="B47" s="9" t="s">
        <v>103</v>
      </c>
      <c r="C47" s="25">
        <v>1</v>
      </c>
      <c r="D47" s="22">
        <v>1</v>
      </c>
      <c r="E47" s="24"/>
      <c r="F47" s="24"/>
      <c r="G47" s="24"/>
      <c r="H47" s="29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>
      <c r="A48" s="5" t="s">
        <v>104</v>
      </c>
      <c r="B48" s="9" t="s">
        <v>105</v>
      </c>
      <c r="C48" s="25">
        <v>1</v>
      </c>
      <c r="D48" s="22">
        <v>1</v>
      </c>
      <c r="E48" s="24"/>
      <c r="F48" s="24"/>
      <c r="G48" s="24"/>
      <c r="H48" s="29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>
      <c r="A49" s="5" t="s">
        <v>106</v>
      </c>
      <c r="B49" s="9" t="s">
        <v>107</v>
      </c>
      <c r="C49" s="25">
        <v>1</v>
      </c>
      <c r="D49" s="22">
        <v>1</v>
      </c>
      <c r="E49" s="24"/>
      <c r="F49" s="24"/>
      <c r="G49" s="24"/>
      <c r="H49" s="29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>
      <c r="A50" s="5" t="s">
        <v>108</v>
      </c>
      <c r="B50" s="9" t="s">
        <v>109</v>
      </c>
      <c r="C50" s="25" t="s">
        <v>132</v>
      </c>
      <c r="D50" s="22" t="s">
        <v>134</v>
      </c>
      <c r="E50" s="24"/>
      <c r="F50" s="24"/>
      <c r="G50" s="24"/>
      <c r="H50" s="29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>
      <c r="A51" s="5" t="s">
        <v>110</v>
      </c>
      <c r="B51" s="9" t="s">
        <v>111</v>
      </c>
      <c r="C51" s="25">
        <v>1</v>
      </c>
      <c r="D51" s="22">
        <v>1</v>
      </c>
      <c r="E51" s="24"/>
      <c r="F51" s="24"/>
      <c r="G51" s="24"/>
      <c r="H51" s="29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>
      <c r="A52" s="5" t="s">
        <v>112</v>
      </c>
      <c r="B52" s="9" t="s">
        <v>113</v>
      </c>
      <c r="C52" s="25">
        <v>1</v>
      </c>
      <c r="D52" s="22">
        <v>1</v>
      </c>
      <c r="E52" s="24"/>
      <c r="F52" s="24"/>
      <c r="G52" s="24"/>
      <c r="H52" s="29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>
      <c r="A53" s="5" t="s">
        <v>114</v>
      </c>
      <c r="B53" s="9" t="s">
        <v>115</v>
      </c>
      <c r="C53" s="25">
        <v>1</v>
      </c>
      <c r="D53" s="22">
        <v>1</v>
      </c>
      <c r="E53" s="24"/>
      <c r="F53" s="24"/>
      <c r="G53" s="24"/>
      <c r="H53" s="29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</sheetData>
  <phoneticPr fontId="7" type="noConversion"/>
  <conditionalFormatting sqref="A1:A1048576">
    <cfRule type="duplicateValues" dxfId="6" priority="1"/>
    <cfRule type="duplicateValues" dxfId="5" priority="2"/>
    <cfRule type="duplicateValues" dxfId="4" priority="3"/>
  </conditionalFormatting>
  <dataValidations count="1">
    <dataValidation type="list" allowBlank="1" showInputMessage="1" sqref="C4:C53 E3:S53 D4:D53 C3:D3" xr:uid="{CF43E26E-7973-4EB3-9CF0-EC7DC988B9A3}">
      <formula1>$T$2:$T$3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0A99-2BA7-46AF-9D3E-A1BBAD321BE3}">
  <dimension ref="A1:V51"/>
  <sheetViews>
    <sheetView workbookViewId="0">
      <selection activeCell="J19" sqref="J19"/>
    </sheetView>
  </sheetViews>
  <sheetFormatPr defaultRowHeight="13"/>
  <cols>
    <col min="15" max="15" width="12.796875" style="17" bestFit="1" customWidth="1"/>
  </cols>
  <sheetData>
    <row r="1" spans="1:22">
      <c r="A1" s="7" t="s">
        <v>120</v>
      </c>
      <c r="B1" s="7" t="s">
        <v>121</v>
      </c>
      <c r="C1" s="7" t="s">
        <v>122</v>
      </c>
      <c r="D1" s="7" t="s">
        <v>123</v>
      </c>
      <c r="E1" s="7" t="s">
        <v>124</v>
      </c>
      <c r="F1" s="7" t="s">
        <v>125</v>
      </c>
      <c r="G1" s="7" t="s">
        <v>126</v>
      </c>
      <c r="H1" s="7" t="s">
        <v>127</v>
      </c>
      <c r="I1" s="7" t="s">
        <v>128</v>
      </c>
      <c r="J1" s="7" t="s">
        <v>129</v>
      </c>
      <c r="K1" s="7" t="s">
        <v>130</v>
      </c>
      <c r="M1" s="11"/>
      <c r="N1" s="14"/>
      <c r="O1" s="16" t="s">
        <v>131</v>
      </c>
    </row>
    <row r="2" spans="1:22">
      <c r="A2" s="11" t="s">
        <v>74</v>
      </c>
      <c r="B2" s="11" t="s">
        <v>40</v>
      </c>
      <c r="C2" s="11" t="s">
        <v>38</v>
      </c>
      <c r="D2" s="11" t="s">
        <v>36</v>
      </c>
      <c r="E2" s="11" t="s">
        <v>32</v>
      </c>
      <c r="F2" s="11" t="s">
        <v>98</v>
      </c>
      <c r="G2" s="11" t="s">
        <v>28</v>
      </c>
      <c r="H2" s="11" t="s">
        <v>24</v>
      </c>
      <c r="I2" s="11" t="s">
        <v>60</v>
      </c>
      <c r="J2" s="11" t="s">
        <v>16</v>
      </c>
      <c r="K2" t="s">
        <v>14</v>
      </c>
      <c r="M2" s="11"/>
      <c r="N2" s="14"/>
      <c r="O2" s="17">
        <v>41023102</v>
      </c>
    </row>
    <row r="3" spans="1:22" ht="13.7">
      <c r="A3" s="11" t="s">
        <v>76</v>
      </c>
      <c r="B3" s="11" t="s">
        <v>70</v>
      </c>
      <c r="C3" s="11" t="s">
        <v>64</v>
      </c>
      <c r="D3" s="11" t="s">
        <v>42</v>
      </c>
      <c r="E3" s="11" t="s">
        <v>44</v>
      </c>
      <c r="F3" s="11" t="s">
        <v>106</v>
      </c>
      <c r="G3" s="11" t="s">
        <v>68</v>
      </c>
      <c r="H3" s="11" t="s">
        <v>26</v>
      </c>
      <c r="I3" s="11" t="s">
        <v>48</v>
      </c>
      <c r="J3" s="11" t="s">
        <v>20</v>
      </c>
      <c r="K3" t="s">
        <v>18</v>
      </c>
      <c r="M3" s="11"/>
      <c r="N3" s="14"/>
      <c r="O3" s="18">
        <v>41223103</v>
      </c>
    </row>
    <row r="4" spans="1:22" ht="13.7">
      <c r="A4" s="11" t="s">
        <v>80</v>
      </c>
      <c r="B4" s="11" t="s">
        <v>78</v>
      </c>
      <c r="C4" s="11" t="s">
        <v>66</v>
      </c>
      <c r="D4" s="11" t="s">
        <v>54</v>
      </c>
      <c r="E4" s="11" t="s">
        <v>50</v>
      </c>
      <c r="F4" s="11" t="s">
        <v>108</v>
      </c>
      <c r="G4" s="11" t="s">
        <v>82</v>
      </c>
      <c r="H4" s="11" t="s">
        <v>56</v>
      </c>
      <c r="I4" s="11" t="s">
        <v>62</v>
      </c>
      <c r="J4" s="11" t="s">
        <v>22</v>
      </c>
      <c r="K4" t="s">
        <v>72</v>
      </c>
      <c r="M4" s="11"/>
      <c r="N4" s="14"/>
      <c r="O4" s="18">
        <v>41223137</v>
      </c>
      <c r="V4" s="11"/>
    </row>
    <row r="5" spans="1:22" ht="13.7">
      <c r="A5" s="11" t="s">
        <v>52</v>
      </c>
      <c r="B5" s="11" t="s">
        <v>92</v>
      </c>
      <c r="C5" s="11" t="s">
        <v>90</v>
      </c>
      <c r="D5" s="11" t="s">
        <v>34</v>
      </c>
      <c r="E5" s="11" t="s">
        <v>84</v>
      </c>
      <c r="F5" s="11" t="s">
        <v>110</v>
      </c>
      <c r="G5" s="11" t="s">
        <v>86</v>
      </c>
      <c r="H5" s="11" t="s">
        <v>46</v>
      </c>
      <c r="I5" s="11" t="s">
        <v>58</v>
      </c>
      <c r="J5" s="11" t="s">
        <v>100</v>
      </c>
      <c r="K5" t="s">
        <v>102</v>
      </c>
      <c r="M5" s="11"/>
      <c r="N5" s="15"/>
      <c r="O5" s="18">
        <v>41223156</v>
      </c>
      <c r="T5" s="11"/>
      <c r="U5" s="11"/>
      <c r="V5" s="11"/>
    </row>
    <row r="6" spans="1:22" ht="13.7">
      <c r="A6" s="11" t="s">
        <v>88</v>
      </c>
      <c r="B6" s="11" t="s">
        <v>96</v>
      </c>
      <c r="C6" s="11" t="s">
        <v>114</v>
      </c>
      <c r="D6" s="11" t="s">
        <v>30</v>
      </c>
      <c r="E6" s="11" t="s">
        <v>94</v>
      </c>
      <c r="F6" s="11" t="s">
        <v>112</v>
      </c>
      <c r="G6" s="11" t="s">
        <v>104</v>
      </c>
      <c r="H6" s="11"/>
      <c r="I6" s="11"/>
      <c r="J6" s="11"/>
      <c r="M6" s="11"/>
      <c r="N6" s="15"/>
      <c r="O6" s="18">
        <v>41223157</v>
      </c>
    </row>
    <row r="7" spans="1:22">
      <c r="M7" s="11"/>
      <c r="N7" s="15"/>
    </row>
    <row r="8" spans="1:22">
      <c r="M8" s="11"/>
      <c r="N8" s="15"/>
    </row>
    <row r="9" spans="1:22">
      <c r="M9" s="11"/>
      <c r="N9" s="15"/>
    </row>
    <row r="10" spans="1:22">
      <c r="M10" s="11"/>
      <c r="N10" s="15"/>
    </row>
    <row r="11" spans="1:22">
      <c r="M11" s="11"/>
      <c r="N11" s="15"/>
    </row>
    <row r="12" spans="1:22">
      <c r="M12" s="11"/>
      <c r="N12" s="15"/>
    </row>
    <row r="13" spans="1:22">
      <c r="M13" s="11"/>
      <c r="N13" s="15"/>
    </row>
    <row r="14" spans="1:22">
      <c r="M14" s="11"/>
      <c r="N14" s="15"/>
    </row>
    <row r="15" spans="1:22">
      <c r="M15" s="11"/>
      <c r="N15" s="15"/>
    </row>
    <row r="16" spans="1:22">
      <c r="M16" s="11"/>
      <c r="N16" s="15"/>
    </row>
    <row r="17" spans="13:14">
      <c r="M17" s="11"/>
      <c r="N17" s="15"/>
    </row>
    <row r="18" spans="13:14">
      <c r="M18" s="11"/>
      <c r="N18" s="15"/>
    </row>
    <row r="19" spans="13:14">
      <c r="M19" s="11"/>
      <c r="N19" s="15"/>
    </row>
    <row r="20" spans="13:14">
      <c r="M20" s="11"/>
      <c r="N20" s="15"/>
    </row>
    <row r="21" spans="13:14">
      <c r="M21" s="11"/>
      <c r="N21" s="15"/>
    </row>
    <row r="22" spans="13:14">
      <c r="M22" s="11"/>
      <c r="N22" s="15"/>
    </row>
    <row r="23" spans="13:14">
      <c r="M23" s="11"/>
      <c r="N23" s="15"/>
    </row>
    <row r="24" spans="13:14">
      <c r="M24" s="11"/>
      <c r="N24" s="15"/>
    </row>
    <row r="25" spans="13:14">
      <c r="M25" s="11"/>
      <c r="N25" s="15"/>
    </row>
    <row r="26" spans="13:14">
      <c r="M26" s="11"/>
      <c r="N26" s="15"/>
    </row>
    <row r="27" spans="13:14">
      <c r="M27" s="11"/>
      <c r="N27" s="15"/>
    </row>
    <row r="28" spans="13:14">
      <c r="M28" s="11"/>
      <c r="N28" s="15"/>
    </row>
    <row r="29" spans="13:14">
      <c r="M29" s="11"/>
      <c r="N29" s="15"/>
    </row>
    <row r="30" spans="13:14">
      <c r="M30" s="11"/>
      <c r="N30" s="15"/>
    </row>
    <row r="31" spans="13:14">
      <c r="M31" s="11"/>
      <c r="N31" s="15"/>
    </row>
    <row r="32" spans="13:14">
      <c r="M32" s="11"/>
      <c r="N32" s="15"/>
    </row>
    <row r="33" spans="13:14">
      <c r="M33" s="11"/>
      <c r="N33" s="15"/>
    </row>
    <row r="34" spans="13:14">
      <c r="M34" s="11"/>
      <c r="N34" s="15"/>
    </row>
    <row r="35" spans="13:14">
      <c r="M35" s="11"/>
      <c r="N35" s="15"/>
    </row>
    <row r="36" spans="13:14">
      <c r="M36" s="11"/>
      <c r="N36" s="15"/>
    </row>
    <row r="37" spans="13:14">
      <c r="M37" s="11"/>
      <c r="N37" s="15"/>
    </row>
    <row r="38" spans="13:14">
      <c r="M38" s="11"/>
      <c r="N38" s="15"/>
    </row>
    <row r="39" spans="13:14">
      <c r="M39" s="11"/>
      <c r="N39" s="15"/>
    </row>
    <row r="40" spans="13:14">
      <c r="M40" s="11"/>
      <c r="N40" s="15"/>
    </row>
    <row r="41" spans="13:14">
      <c r="M41" s="11"/>
      <c r="N41" s="15"/>
    </row>
    <row r="42" spans="13:14">
      <c r="M42" s="11"/>
      <c r="N42" s="15"/>
    </row>
    <row r="43" spans="13:14">
      <c r="M43" s="11"/>
      <c r="N43" s="15"/>
    </row>
    <row r="44" spans="13:14">
      <c r="M44" s="11"/>
      <c r="N44" s="15"/>
    </row>
    <row r="45" spans="13:14">
      <c r="M45" s="11"/>
      <c r="N45" s="15"/>
    </row>
    <row r="46" spans="13:14">
      <c r="M46" s="11"/>
      <c r="N46" s="15"/>
    </row>
    <row r="47" spans="13:14">
      <c r="N47" s="15"/>
    </row>
    <row r="48" spans="13:14">
      <c r="N48" s="15"/>
    </row>
    <row r="49" spans="14:14">
      <c r="N49" s="15"/>
    </row>
    <row r="50" spans="14:14">
      <c r="N50" s="15"/>
    </row>
    <row r="51" spans="14:14">
      <c r="N51" s="15"/>
    </row>
  </sheetData>
  <phoneticPr fontId="7" type="noConversion"/>
  <conditionalFormatting sqref="M1:N1048576">
    <cfRule type="duplicateValues" dxfId="3" priority="17"/>
  </conditionalFormatting>
  <conditionalFormatting sqref="N1:N51">
    <cfRule type="duplicateValues" dxfId="2" priority="18"/>
    <cfRule type="duplicateValues" dxfId="1" priority="19"/>
    <cfRule type="duplicateValues" dxfId="0" priority="20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D33368-F381-4D17-A53B-FB23F8653168}">
          <x14:formula1>
            <xm:f>Score!$A$7:$A$57</xm:f>
          </x14:formula1>
          <xm:sqref>A2:F7 T5:V5 G2:K6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opLeftCell="A30" workbookViewId="0">
      <selection activeCell="K3" sqref="K3"/>
    </sheetView>
  </sheetViews>
  <sheetFormatPr defaultRowHeight="13"/>
  <cols>
    <col min="1" max="1" width="10" customWidth="1"/>
    <col min="2" max="2" width="16" customWidth="1"/>
    <col min="3" max="8" width="10" customWidth="1"/>
    <col min="9" max="10" width="3" customWidth="1"/>
    <col min="11" max="12" width="4" customWidth="1"/>
  </cols>
  <sheetData>
    <row r="1" spans="1:11" ht="19.95" customHeight="1">
      <c r="D1" s="1" t="s">
        <v>0</v>
      </c>
    </row>
    <row r="2" spans="1:11" ht="16.7">
      <c r="D2" s="1" t="s">
        <v>1</v>
      </c>
    </row>
    <row r="3" spans="1:11" ht="16.7">
      <c r="D3" s="1" t="s">
        <v>118</v>
      </c>
      <c r="K3" s="31"/>
    </row>
    <row r="4" spans="1:11" ht="16.7">
      <c r="D4" s="1" t="s">
        <v>2</v>
      </c>
    </row>
    <row r="5" spans="1:11">
      <c r="C5" s="2" t="s">
        <v>3</v>
      </c>
      <c r="D5" s="2" t="s">
        <v>3</v>
      </c>
      <c r="E5" s="2" t="s">
        <v>4</v>
      </c>
      <c r="F5" s="2" t="s">
        <v>5</v>
      </c>
    </row>
    <row r="6" spans="1:11" ht="13.7">
      <c r="A6" s="3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3" t="s">
        <v>11</v>
      </c>
      <c r="G6" s="4" t="s">
        <v>12</v>
      </c>
      <c r="H6" s="3" t="s">
        <v>13</v>
      </c>
    </row>
    <row r="7" spans="1:11">
      <c r="A7" s="5" t="s">
        <v>14</v>
      </c>
      <c r="B7" s="5" t="s">
        <v>15</v>
      </c>
      <c r="C7" s="6">
        <f>(COUNT(點名紀錄!C3:S3)/COUNTA(點名紀錄!C3:S3))*15</f>
        <v>15</v>
      </c>
      <c r="D7" s="6"/>
      <c r="E7" s="6"/>
      <c r="F7" s="6"/>
      <c r="G7" s="6"/>
      <c r="H7" s="6">
        <f t="shared" ref="H7:H38" si="0">ROUND(C7*C$5+D7*D$5+E7*E$5+F7*F$5,0)</f>
        <v>2</v>
      </c>
      <c r="I7" s="44" t="s">
        <v>116</v>
      </c>
      <c r="J7" s="46" t="s">
        <v>117</v>
      </c>
    </row>
    <row r="8" spans="1:11">
      <c r="A8" s="5" t="s">
        <v>16</v>
      </c>
      <c r="B8" s="5" t="s">
        <v>17</v>
      </c>
      <c r="C8" s="6">
        <f>(COUNT(點名紀錄!C4:S4)/COUNTA(點名紀錄!C4:S4))*15</f>
        <v>15</v>
      </c>
      <c r="D8" s="6"/>
      <c r="E8" s="6"/>
      <c r="F8" s="6"/>
      <c r="G8" s="6"/>
      <c r="H8" s="6">
        <f t="shared" si="0"/>
        <v>2</v>
      </c>
      <c r="I8" s="45"/>
      <c r="J8" s="45"/>
    </row>
    <row r="9" spans="1:11">
      <c r="A9" s="5" t="s">
        <v>18</v>
      </c>
      <c r="B9" s="5" t="s">
        <v>19</v>
      </c>
      <c r="C9" s="6">
        <f>(COUNT(點名紀錄!C5:S5)/COUNTA(點名紀錄!C5:S5))*15</f>
        <v>15</v>
      </c>
      <c r="D9" s="6"/>
      <c r="E9" s="6"/>
      <c r="F9" s="6"/>
      <c r="G9" s="6"/>
      <c r="H9" s="6">
        <f t="shared" si="0"/>
        <v>2</v>
      </c>
      <c r="I9" s="45"/>
      <c r="J9" s="45"/>
    </row>
    <row r="10" spans="1:11">
      <c r="A10" s="5" t="s">
        <v>20</v>
      </c>
      <c r="B10" s="5" t="s">
        <v>21</v>
      </c>
      <c r="C10" s="6">
        <f>(COUNT(點名紀錄!C6:S6)/COUNTA(點名紀錄!C6:S6))*15</f>
        <v>15</v>
      </c>
      <c r="D10" s="6"/>
      <c r="E10" s="6"/>
      <c r="F10" s="6"/>
      <c r="G10" s="6"/>
      <c r="H10" s="6">
        <f t="shared" si="0"/>
        <v>2</v>
      </c>
      <c r="I10" s="45"/>
      <c r="J10" s="45"/>
    </row>
    <row r="11" spans="1:11">
      <c r="A11" s="5" t="s">
        <v>22</v>
      </c>
      <c r="B11" s="5" t="s">
        <v>23</v>
      </c>
      <c r="C11" s="6">
        <f>(COUNT(點名紀錄!C7:S7)/COUNTA(點名紀錄!C7:S7))*15</f>
        <v>15</v>
      </c>
      <c r="D11" s="6"/>
      <c r="E11" s="6"/>
      <c r="F11" s="6"/>
      <c r="G11" s="6"/>
      <c r="H11" s="6">
        <f t="shared" si="0"/>
        <v>2</v>
      </c>
      <c r="I11" s="45"/>
      <c r="J11" s="45"/>
    </row>
    <row r="12" spans="1:11">
      <c r="A12" s="5" t="s">
        <v>24</v>
      </c>
      <c r="B12" s="5" t="s">
        <v>25</v>
      </c>
      <c r="C12" s="6">
        <f>(COUNT(點名紀錄!C8:S8)/COUNTA(點名紀錄!C8:S8))*15</f>
        <v>7.5</v>
      </c>
      <c r="D12" s="6"/>
      <c r="E12" s="6"/>
      <c r="F12" s="6"/>
      <c r="G12" s="6"/>
      <c r="H12" s="6">
        <f t="shared" si="0"/>
        <v>1</v>
      </c>
      <c r="I12" s="45"/>
      <c r="J12" s="45"/>
    </row>
    <row r="13" spans="1:11">
      <c r="A13" s="5" t="s">
        <v>26</v>
      </c>
      <c r="B13" s="5" t="s">
        <v>27</v>
      </c>
      <c r="C13" s="6">
        <f>(COUNT(點名紀錄!C9:S9)/COUNTA(點名紀錄!C9:S9))*15</f>
        <v>0</v>
      </c>
      <c r="D13" s="6"/>
      <c r="E13" s="6"/>
      <c r="F13" s="6"/>
      <c r="G13" s="6"/>
      <c r="H13" s="6">
        <f t="shared" si="0"/>
        <v>0</v>
      </c>
      <c r="I13" s="45"/>
      <c r="J13" s="45"/>
    </row>
    <row r="14" spans="1:11">
      <c r="A14" s="5" t="s">
        <v>28</v>
      </c>
      <c r="B14" s="5" t="s">
        <v>29</v>
      </c>
      <c r="C14" s="6">
        <f>(COUNT(點名紀錄!C10:S10)/COUNTA(點名紀錄!C10:S10))*15</f>
        <v>15</v>
      </c>
      <c r="D14" s="6"/>
      <c r="E14" s="6"/>
      <c r="F14" s="6"/>
      <c r="G14" s="6"/>
      <c r="H14" s="6">
        <f t="shared" si="0"/>
        <v>2</v>
      </c>
      <c r="I14" s="45"/>
      <c r="J14" s="45"/>
    </row>
    <row r="15" spans="1:11">
      <c r="A15" s="5" t="s">
        <v>30</v>
      </c>
      <c r="B15" s="5" t="s">
        <v>31</v>
      </c>
      <c r="C15" s="6">
        <f>(COUNT(點名紀錄!C11:S11)/COUNTA(點名紀錄!C11:S11))*15</f>
        <v>15</v>
      </c>
      <c r="D15" s="6"/>
      <c r="E15" s="6"/>
      <c r="F15" s="6"/>
      <c r="G15" s="6"/>
      <c r="H15" s="6">
        <f t="shared" si="0"/>
        <v>2</v>
      </c>
      <c r="I15" s="45"/>
      <c r="J15" s="45"/>
    </row>
    <row r="16" spans="1:11">
      <c r="A16" s="5" t="s">
        <v>32</v>
      </c>
      <c r="B16" s="5" t="s">
        <v>33</v>
      </c>
      <c r="C16" s="6">
        <f>(COUNT(點名紀錄!C12:S12)/COUNTA(點名紀錄!C12:S12))*15</f>
        <v>7.5</v>
      </c>
      <c r="D16" s="6"/>
      <c r="E16" s="6"/>
      <c r="F16" s="6"/>
      <c r="G16" s="6"/>
      <c r="H16" s="6">
        <f t="shared" si="0"/>
        <v>1</v>
      </c>
      <c r="I16" s="45"/>
      <c r="J16" s="45"/>
    </row>
    <row r="17" spans="1:10">
      <c r="A17" s="5" t="s">
        <v>34</v>
      </c>
      <c r="B17" s="5" t="s">
        <v>35</v>
      </c>
      <c r="C17" s="6">
        <f>(COUNT(點名紀錄!C13:S13)/COUNTA(點名紀錄!C13:S13))*15</f>
        <v>7.5</v>
      </c>
      <c r="D17" s="6"/>
      <c r="E17" s="6"/>
      <c r="F17" s="6"/>
      <c r="G17" s="6"/>
      <c r="H17" s="6">
        <f t="shared" si="0"/>
        <v>1</v>
      </c>
      <c r="I17" s="45"/>
      <c r="J17" s="45"/>
    </row>
    <row r="18" spans="1:10">
      <c r="A18" s="5" t="s">
        <v>36</v>
      </c>
      <c r="B18" s="5" t="s">
        <v>37</v>
      </c>
      <c r="C18" s="6">
        <f>(COUNT(點名紀錄!C14:S14)/COUNTA(點名紀錄!C14:S14))*15</f>
        <v>15</v>
      </c>
      <c r="D18" s="6"/>
      <c r="E18" s="6"/>
      <c r="F18" s="6"/>
      <c r="G18" s="6"/>
      <c r="H18" s="6">
        <f t="shared" si="0"/>
        <v>2</v>
      </c>
      <c r="I18" s="45"/>
      <c r="J18" s="45"/>
    </row>
    <row r="19" spans="1:10">
      <c r="A19" s="5" t="s">
        <v>38</v>
      </c>
      <c r="B19" s="5" t="s">
        <v>39</v>
      </c>
      <c r="C19" s="6">
        <f>(COUNT(點名紀錄!C15:S15)/COUNTA(點名紀錄!C15:S15))*15</f>
        <v>15</v>
      </c>
      <c r="D19" s="6"/>
      <c r="E19" s="6"/>
      <c r="F19" s="6"/>
      <c r="G19" s="6"/>
      <c r="H19" s="6">
        <f t="shared" si="0"/>
        <v>2</v>
      </c>
      <c r="I19" s="45"/>
      <c r="J19" s="45"/>
    </row>
    <row r="20" spans="1:10">
      <c r="A20" s="5" t="s">
        <v>40</v>
      </c>
      <c r="B20" s="5" t="s">
        <v>41</v>
      </c>
      <c r="C20" s="6">
        <f>(COUNT(點名紀錄!C16:S16)/COUNTA(點名紀錄!C16:S16))*15</f>
        <v>15</v>
      </c>
      <c r="D20" s="6"/>
      <c r="E20" s="6"/>
      <c r="F20" s="6"/>
      <c r="G20" s="6"/>
      <c r="H20" s="6">
        <f t="shared" si="0"/>
        <v>2</v>
      </c>
      <c r="I20" s="45"/>
      <c r="J20" s="45"/>
    </row>
    <row r="21" spans="1:10">
      <c r="A21" s="5" t="s">
        <v>42</v>
      </c>
      <c r="B21" s="5" t="s">
        <v>43</v>
      </c>
      <c r="C21" s="6">
        <f>(COUNT(點名紀錄!C17:S17)/COUNTA(點名紀錄!C17:S17))*15</f>
        <v>15</v>
      </c>
      <c r="D21" s="6"/>
      <c r="E21" s="6"/>
      <c r="F21" s="6"/>
      <c r="G21" s="6"/>
      <c r="H21" s="6">
        <f t="shared" si="0"/>
        <v>2</v>
      </c>
      <c r="I21" s="45"/>
      <c r="J21" s="45"/>
    </row>
    <row r="22" spans="1:10">
      <c r="A22" s="5" t="s">
        <v>44</v>
      </c>
      <c r="B22" s="5" t="s">
        <v>45</v>
      </c>
      <c r="C22" s="6">
        <f>(COUNT(點名紀錄!C18:S18)/COUNTA(點名紀錄!C18:S18))*15</f>
        <v>15</v>
      </c>
      <c r="D22" s="6"/>
      <c r="E22" s="6"/>
      <c r="F22" s="6"/>
      <c r="G22" s="6"/>
      <c r="H22" s="6">
        <f t="shared" si="0"/>
        <v>2</v>
      </c>
      <c r="I22" s="45"/>
      <c r="J22" s="45"/>
    </row>
    <row r="23" spans="1:10">
      <c r="A23" s="5" t="s">
        <v>46</v>
      </c>
      <c r="B23" s="5" t="s">
        <v>47</v>
      </c>
      <c r="C23" s="6">
        <f>(COUNT(點名紀錄!C19:S19)/COUNTA(點名紀錄!C19:S19))*15</f>
        <v>15</v>
      </c>
      <c r="D23" s="6"/>
      <c r="E23" s="6"/>
      <c r="F23" s="6"/>
      <c r="G23" s="6"/>
      <c r="H23" s="6">
        <f t="shared" si="0"/>
        <v>2</v>
      </c>
      <c r="I23" s="45"/>
      <c r="J23" s="45"/>
    </row>
    <row r="24" spans="1:10">
      <c r="A24" s="5" t="s">
        <v>48</v>
      </c>
      <c r="B24" s="5" t="s">
        <v>49</v>
      </c>
      <c r="C24" s="6">
        <f>(COUNT(點名紀錄!C20:S20)/COUNTA(點名紀錄!C20:S20))*15</f>
        <v>15</v>
      </c>
      <c r="D24" s="6"/>
      <c r="E24" s="6"/>
      <c r="F24" s="6"/>
      <c r="G24" s="6"/>
      <c r="H24" s="6">
        <f t="shared" si="0"/>
        <v>2</v>
      </c>
      <c r="I24" s="45"/>
      <c r="J24" s="45"/>
    </row>
    <row r="25" spans="1:10">
      <c r="A25" s="5" t="s">
        <v>50</v>
      </c>
      <c r="B25" s="5" t="s">
        <v>51</v>
      </c>
      <c r="C25" s="6">
        <f>(COUNT(點名紀錄!C21:S21)/COUNTA(點名紀錄!C21:S21))*15</f>
        <v>15</v>
      </c>
      <c r="D25" s="6"/>
      <c r="E25" s="6"/>
      <c r="F25" s="6"/>
      <c r="G25" s="6"/>
      <c r="H25" s="6">
        <f t="shared" si="0"/>
        <v>2</v>
      </c>
      <c r="I25" s="45"/>
      <c r="J25" s="45"/>
    </row>
    <row r="26" spans="1:10">
      <c r="A26" s="5" t="s">
        <v>52</v>
      </c>
      <c r="B26" s="5" t="s">
        <v>53</v>
      </c>
      <c r="C26" s="6">
        <f>(COUNT(點名紀錄!C22:S22)/COUNTA(點名紀錄!C22:S22))*15</f>
        <v>15</v>
      </c>
      <c r="D26" s="6"/>
      <c r="E26" s="6"/>
      <c r="F26" s="6"/>
      <c r="G26" s="6"/>
      <c r="H26" s="6">
        <f t="shared" si="0"/>
        <v>2</v>
      </c>
      <c r="I26" s="45"/>
      <c r="J26" s="45"/>
    </row>
    <row r="27" spans="1:10">
      <c r="A27" s="5" t="s">
        <v>54</v>
      </c>
      <c r="B27" s="5" t="s">
        <v>55</v>
      </c>
      <c r="C27" s="6">
        <f>(COUNT(點名紀錄!C23:S23)/COUNTA(點名紀錄!C23:S23))*15</f>
        <v>7.5</v>
      </c>
      <c r="D27" s="6"/>
      <c r="E27" s="6"/>
      <c r="F27" s="6"/>
      <c r="G27" s="6"/>
      <c r="H27" s="6">
        <f t="shared" si="0"/>
        <v>1</v>
      </c>
      <c r="I27" s="45"/>
      <c r="J27" s="45"/>
    </row>
    <row r="28" spans="1:10">
      <c r="A28" s="5" t="s">
        <v>56</v>
      </c>
      <c r="B28" s="5" t="s">
        <v>57</v>
      </c>
      <c r="C28" s="6">
        <f>(COUNT(點名紀錄!C24:S24)/COUNTA(點名紀錄!C24:S24))*15</f>
        <v>15</v>
      </c>
      <c r="D28" s="6"/>
      <c r="E28" s="6"/>
      <c r="F28" s="6"/>
      <c r="G28" s="6"/>
      <c r="H28" s="6">
        <f t="shared" si="0"/>
        <v>2</v>
      </c>
      <c r="I28" s="45"/>
      <c r="J28" s="45"/>
    </row>
    <row r="29" spans="1:10">
      <c r="A29" s="5" t="s">
        <v>58</v>
      </c>
      <c r="B29" s="5" t="s">
        <v>59</v>
      </c>
      <c r="C29" s="6">
        <f>(COUNT(點名紀錄!C25:S25)/COUNTA(點名紀錄!C25:S25))*15</f>
        <v>15</v>
      </c>
      <c r="D29" s="6"/>
      <c r="E29" s="6"/>
      <c r="F29" s="6"/>
      <c r="G29" s="6"/>
      <c r="H29" s="6">
        <f t="shared" si="0"/>
        <v>2</v>
      </c>
      <c r="I29" s="45"/>
      <c r="J29" s="45"/>
    </row>
    <row r="30" spans="1:10">
      <c r="A30" s="5" t="s">
        <v>60</v>
      </c>
      <c r="B30" s="5" t="s">
        <v>61</v>
      </c>
      <c r="C30" s="6">
        <f>(COUNT(點名紀錄!C26:S26)/COUNTA(點名紀錄!C26:S26))*15</f>
        <v>15</v>
      </c>
      <c r="D30" s="6"/>
      <c r="E30" s="6"/>
      <c r="F30" s="6"/>
      <c r="G30" s="6"/>
      <c r="H30" s="6">
        <f t="shared" si="0"/>
        <v>2</v>
      </c>
      <c r="I30" s="45"/>
      <c r="J30" s="45"/>
    </row>
    <row r="31" spans="1:10">
      <c r="A31" s="5" t="s">
        <v>62</v>
      </c>
      <c r="B31" s="5" t="s">
        <v>63</v>
      </c>
      <c r="C31" s="6">
        <f>(COUNT(點名紀錄!C27:S27)/COUNTA(點名紀錄!C27:S27))*15</f>
        <v>15</v>
      </c>
      <c r="D31" s="6"/>
      <c r="E31" s="6"/>
      <c r="F31" s="6"/>
      <c r="G31" s="6"/>
      <c r="H31" s="6">
        <f t="shared" si="0"/>
        <v>2</v>
      </c>
      <c r="I31" s="45"/>
      <c r="J31" s="45"/>
    </row>
    <row r="32" spans="1:10">
      <c r="A32" s="5" t="s">
        <v>64</v>
      </c>
      <c r="B32" s="5" t="s">
        <v>65</v>
      </c>
      <c r="C32" s="6">
        <f>(COUNT(點名紀錄!C28:S28)/COUNTA(點名紀錄!C28:S28))*15</f>
        <v>15</v>
      </c>
      <c r="D32" s="6"/>
      <c r="E32" s="6"/>
      <c r="F32" s="6"/>
      <c r="G32" s="6"/>
      <c r="H32" s="6">
        <f t="shared" si="0"/>
        <v>2</v>
      </c>
      <c r="I32" s="45"/>
      <c r="J32" s="45"/>
    </row>
    <row r="33" spans="1:10">
      <c r="A33" s="5" t="s">
        <v>66</v>
      </c>
      <c r="B33" s="5" t="s">
        <v>67</v>
      </c>
      <c r="C33" s="6">
        <f>(COUNT(點名紀錄!C29:S29)/COUNTA(點名紀錄!C29:S29))*15</f>
        <v>15</v>
      </c>
      <c r="D33" s="6"/>
      <c r="E33" s="6"/>
      <c r="F33" s="6"/>
      <c r="G33" s="6"/>
      <c r="H33" s="6">
        <f t="shared" si="0"/>
        <v>2</v>
      </c>
      <c r="I33" s="45"/>
      <c r="J33" s="45"/>
    </row>
    <row r="34" spans="1:10">
      <c r="A34" s="5" t="s">
        <v>68</v>
      </c>
      <c r="B34" s="5" t="s">
        <v>69</v>
      </c>
      <c r="C34" s="6">
        <f>(COUNT(點名紀錄!C30:S30)/COUNTA(點名紀錄!C30:S30))*15</f>
        <v>15</v>
      </c>
      <c r="D34" s="6"/>
      <c r="E34" s="6"/>
      <c r="F34" s="6"/>
      <c r="G34" s="6"/>
      <c r="H34" s="6">
        <f t="shared" si="0"/>
        <v>2</v>
      </c>
      <c r="I34" s="45"/>
      <c r="J34" s="45"/>
    </row>
    <row r="35" spans="1:10">
      <c r="A35" s="5" t="s">
        <v>70</v>
      </c>
      <c r="B35" s="5" t="s">
        <v>71</v>
      </c>
      <c r="C35" s="6">
        <f>(COUNT(點名紀錄!C31:S31)/COUNTA(點名紀錄!C31:S31))*15</f>
        <v>15</v>
      </c>
      <c r="D35" s="6"/>
      <c r="E35" s="6"/>
      <c r="F35" s="6"/>
      <c r="G35" s="6"/>
      <c r="H35" s="6">
        <f t="shared" si="0"/>
        <v>2</v>
      </c>
      <c r="I35" s="45"/>
      <c r="J35" s="45"/>
    </row>
    <row r="36" spans="1:10">
      <c r="A36" s="5" t="s">
        <v>72</v>
      </c>
      <c r="B36" s="5" t="s">
        <v>73</v>
      </c>
      <c r="C36" s="6">
        <f>(COUNT(點名紀錄!C32:S32)/COUNTA(點名紀錄!C32:S32))*15</f>
        <v>15</v>
      </c>
      <c r="D36" s="6"/>
      <c r="E36" s="6"/>
      <c r="F36" s="6"/>
      <c r="G36" s="6"/>
      <c r="H36" s="6">
        <f t="shared" si="0"/>
        <v>2</v>
      </c>
      <c r="I36" s="45"/>
      <c r="J36" s="45"/>
    </row>
    <row r="37" spans="1:10">
      <c r="A37" s="5" t="s">
        <v>74</v>
      </c>
      <c r="B37" s="5" t="s">
        <v>75</v>
      </c>
      <c r="C37" s="6">
        <f>(COUNT(點名紀錄!C33:S33)/COUNTA(點名紀錄!C33:S33))*15</f>
        <v>15</v>
      </c>
      <c r="D37" s="6"/>
      <c r="E37" s="6"/>
      <c r="F37" s="6"/>
      <c r="G37" s="6"/>
      <c r="H37" s="6">
        <f t="shared" si="0"/>
        <v>2</v>
      </c>
      <c r="I37" s="45"/>
      <c r="J37" s="45"/>
    </row>
    <row r="38" spans="1:10">
      <c r="A38" s="5" t="s">
        <v>76</v>
      </c>
      <c r="B38" s="5" t="s">
        <v>77</v>
      </c>
      <c r="C38" s="6">
        <f>(COUNT(點名紀錄!C34:S34)/COUNTA(點名紀錄!C34:S34))*15</f>
        <v>15</v>
      </c>
      <c r="D38" s="6"/>
      <c r="E38" s="6"/>
      <c r="F38" s="6"/>
      <c r="G38" s="6"/>
      <c r="H38" s="6">
        <f t="shared" si="0"/>
        <v>2</v>
      </c>
      <c r="I38" s="45"/>
      <c r="J38" s="45"/>
    </row>
    <row r="39" spans="1:10">
      <c r="A39" s="5" t="s">
        <v>78</v>
      </c>
      <c r="B39" s="5" t="s">
        <v>79</v>
      </c>
      <c r="C39" s="6">
        <f>(COUNT(點名紀錄!C35:S35)/COUNTA(點名紀錄!C35:S35))*15</f>
        <v>15</v>
      </c>
      <c r="D39" s="6"/>
      <c r="E39" s="6"/>
      <c r="F39" s="6"/>
      <c r="G39" s="6"/>
      <c r="H39" s="6">
        <f t="shared" ref="H39:H57" si="1">ROUND(C39*C$5+D39*D$5+E39*E$5+F39*F$5,0)</f>
        <v>2</v>
      </c>
      <c r="I39" s="45"/>
      <c r="J39" s="45"/>
    </row>
    <row r="40" spans="1:10">
      <c r="A40" s="5" t="s">
        <v>80</v>
      </c>
      <c r="B40" s="5" t="s">
        <v>81</v>
      </c>
      <c r="C40" s="6">
        <f>(COUNT(點名紀錄!C36:S36)/COUNTA(點名紀錄!C36:S36))*15</f>
        <v>7.5</v>
      </c>
      <c r="D40" s="6"/>
      <c r="E40" s="6"/>
      <c r="F40" s="6"/>
      <c r="G40" s="6"/>
      <c r="H40" s="6">
        <f t="shared" si="1"/>
        <v>1</v>
      </c>
      <c r="I40" s="45"/>
      <c r="J40" s="45"/>
    </row>
    <row r="41" spans="1:10">
      <c r="A41" s="5" t="s">
        <v>82</v>
      </c>
      <c r="B41" s="5" t="s">
        <v>83</v>
      </c>
      <c r="C41" s="6">
        <f>(COUNT(點名紀錄!C37:S37)/COUNTA(點名紀錄!C37:S37))*15</f>
        <v>15</v>
      </c>
      <c r="D41" s="6"/>
      <c r="E41" s="6"/>
      <c r="F41" s="6"/>
      <c r="G41" s="6"/>
      <c r="H41" s="6">
        <f t="shared" si="1"/>
        <v>2</v>
      </c>
      <c r="I41" s="45"/>
      <c r="J41" s="45"/>
    </row>
    <row r="42" spans="1:10">
      <c r="A42" s="5" t="s">
        <v>84</v>
      </c>
      <c r="B42" s="5" t="s">
        <v>85</v>
      </c>
      <c r="C42" s="6">
        <f>(COUNT(點名紀錄!C38:S38)/COUNTA(點名紀錄!C38:S38))*15</f>
        <v>15</v>
      </c>
      <c r="D42" s="6"/>
      <c r="E42" s="6"/>
      <c r="F42" s="6"/>
      <c r="G42" s="6"/>
      <c r="H42" s="6">
        <f t="shared" si="1"/>
        <v>2</v>
      </c>
      <c r="I42" s="45"/>
      <c r="J42" s="45"/>
    </row>
    <row r="43" spans="1:10">
      <c r="A43" s="5" t="s">
        <v>86</v>
      </c>
      <c r="B43" s="5" t="s">
        <v>87</v>
      </c>
      <c r="C43" s="6">
        <f>(COUNT(點名紀錄!C39:S39)/COUNTA(點名紀錄!C39:S39))*15</f>
        <v>15</v>
      </c>
      <c r="D43" s="6"/>
      <c r="E43" s="6"/>
      <c r="F43" s="6"/>
      <c r="G43" s="6"/>
      <c r="H43" s="6">
        <f t="shared" si="1"/>
        <v>2</v>
      </c>
      <c r="I43" s="45"/>
      <c r="J43" s="45"/>
    </row>
    <row r="44" spans="1:10">
      <c r="A44" s="5" t="s">
        <v>88</v>
      </c>
      <c r="B44" s="5" t="s">
        <v>89</v>
      </c>
      <c r="C44" s="6">
        <f>(COUNT(點名紀錄!C40:S40)/COUNTA(點名紀錄!C40:S40))*15</f>
        <v>15</v>
      </c>
      <c r="D44" s="6"/>
      <c r="E44" s="6"/>
      <c r="F44" s="6"/>
      <c r="G44" s="6"/>
      <c r="H44" s="6">
        <f t="shared" si="1"/>
        <v>2</v>
      </c>
      <c r="I44" s="45"/>
      <c r="J44" s="45"/>
    </row>
    <row r="45" spans="1:10">
      <c r="A45" s="5" t="s">
        <v>90</v>
      </c>
      <c r="B45" s="5" t="s">
        <v>91</v>
      </c>
      <c r="C45" s="6">
        <f>(COUNT(點名紀錄!C41:S41)/COUNTA(點名紀錄!C41:S41))*15</f>
        <v>15</v>
      </c>
      <c r="D45" s="6"/>
      <c r="E45" s="6"/>
      <c r="F45" s="6"/>
      <c r="G45" s="6"/>
      <c r="H45" s="6">
        <f t="shared" si="1"/>
        <v>2</v>
      </c>
      <c r="I45" s="45"/>
      <c r="J45" s="45"/>
    </row>
    <row r="46" spans="1:10">
      <c r="A46" s="5" t="s">
        <v>92</v>
      </c>
      <c r="B46" s="5" t="s">
        <v>93</v>
      </c>
      <c r="C46" s="6">
        <f>(COUNT(點名紀錄!C42:S42)/COUNTA(點名紀錄!C42:S42))*15</f>
        <v>15</v>
      </c>
      <c r="D46" s="6"/>
      <c r="E46" s="6"/>
      <c r="F46" s="6"/>
      <c r="G46" s="6"/>
      <c r="H46" s="6">
        <f t="shared" si="1"/>
        <v>2</v>
      </c>
      <c r="I46" s="45"/>
      <c r="J46" s="45"/>
    </row>
    <row r="47" spans="1:10">
      <c r="A47" s="5" t="s">
        <v>94</v>
      </c>
      <c r="B47" s="5" t="s">
        <v>95</v>
      </c>
      <c r="C47" s="6">
        <f>(COUNT(點名紀錄!C43:S43)/COUNTA(點名紀錄!C43:S43))*15</f>
        <v>15</v>
      </c>
      <c r="D47" s="6"/>
      <c r="E47" s="6"/>
      <c r="F47" s="6"/>
      <c r="G47" s="6"/>
      <c r="H47" s="6">
        <f t="shared" si="1"/>
        <v>2</v>
      </c>
      <c r="I47" s="45"/>
      <c r="J47" s="45"/>
    </row>
    <row r="48" spans="1:10">
      <c r="A48" s="5" t="s">
        <v>96</v>
      </c>
      <c r="B48" s="5" t="s">
        <v>97</v>
      </c>
      <c r="C48" s="6">
        <f>(COUNT(點名紀錄!C44:S44)/COUNTA(點名紀錄!C44:S44))*15</f>
        <v>15</v>
      </c>
      <c r="D48" s="6"/>
      <c r="E48" s="6"/>
      <c r="F48" s="6"/>
      <c r="G48" s="6"/>
      <c r="H48" s="6">
        <f t="shared" si="1"/>
        <v>2</v>
      </c>
      <c r="I48" s="45"/>
      <c r="J48" s="45"/>
    </row>
    <row r="49" spans="1:10">
      <c r="A49" s="5" t="s">
        <v>98</v>
      </c>
      <c r="B49" s="5" t="s">
        <v>99</v>
      </c>
      <c r="C49" s="6">
        <f>(COUNT(點名紀錄!C45:S45)/COUNTA(點名紀錄!C45:S45))*15</f>
        <v>15</v>
      </c>
      <c r="D49" s="6"/>
      <c r="E49" s="6"/>
      <c r="F49" s="6"/>
      <c r="G49" s="6"/>
      <c r="H49" s="6">
        <f t="shared" si="1"/>
        <v>2</v>
      </c>
      <c r="I49" s="45"/>
      <c r="J49" s="45"/>
    </row>
    <row r="50" spans="1:10">
      <c r="A50" s="5" t="s">
        <v>100</v>
      </c>
      <c r="B50" s="5" t="s">
        <v>101</v>
      </c>
      <c r="C50" s="6">
        <f>(COUNT(點名紀錄!C46:S46)/COUNTA(點名紀錄!C46:S46))*15</f>
        <v>7.5</v>
      </c>
      <c r="D50" s="6"/>
      <c r="E50" s="6"/>
      <c r="F50" s="6"/>
      <c r="G50" s="6"/>
      <c r="H50" s="6">
        <f t="shared" si="1"/>
        <v>1</v>
      </c>
      <c r="I50" s="45"/>
      <c r="J50" s="45"/>
    </row>
    <row r="51" spans="1:10">
      <c r="A51" s="5" t="s">
        <v>102</v>
      </c>
      <c r="B51" s="5" t="s">
        <v>103</v>
      </c>
      <c r="C51" s="6">
        <f>(COUNT(點名紀錄!C47:S47)/COUNTA(點名紀錄!C47:S47))*15</f>
        <v>15</v>
      </c>
      <c r="D51" s="6"/>
      <c r="E51" s="6"/>
      <c r="F51" s="6"/>
      <c r="G51" s="6"/>
      <c r="H51" s="6">
        <f t="shared" si="1"/>
        <v>2</v>
      </c>
      <c r="I51" s="45"/>
      <c r="J51" s="45"/>
    </row>
    <row r="52" spans="1:10">
      <c r="A52" s="5" t="s">
        <v>104</v>
      </c>
      <c r="B52" s="5" t="s">
        <v>105</v>
      </c>
      <c r="C52" s="6">
        <f>(COUNT(點名紀錄!C48:S48)/COUNTA(點名紀錄!C48:S48))*15</f>
        <v>15</v>
      </c>
      <c r="D52" s="6"/>
      <c r="E52" s="6"/>
      <c r="F52" s="6"/>
      <c r="G52" s="6"/>
      <c r="H52" s="6">
        <f t="shared" si="1"/>
        <v>2</v>
      </c>
      <c r="I52" s="45"/>
      <c r="J52" s="45"/>
    </row>
    <row r="53" spans="1:10">
      <c r="A53" s="5" t="s">
        <v>106</v>
      </c>
      <c r="B53" s="5" t="s">
        <v>107</v>
      </c>
      <c r="C53" s="6">
        <f>(COUNT(點名紀錄!C49:S49)/COUNTA(點名紀錄!C49:S49))*15</f>
        <v>15</v>
      </c>
      <c r="D53" s="6"/>
      <c r="E53" s="6"/>
      <c r="F53" s="6"/>
      <c r="G53" s="6"/>
      <c r="H53" s="6">
        <f t="shared" si="1"/>
        <v>2</v>
      </c>
      <c r="I53" s="45"/>
      <c r="J53" s="45"/>
    </row>
    <row r="54" spans="1:10">
      <c r="A54" s="5" t="s">
        <v>108</v>
      </c>
      <c r="B54" s="5" t="s">
        <v>109</v>
      </c>
      <c r="C54" s="6">
        <f>(COUNT(點名紀錄!C50:S50)/COUNTA(點名紀錄!C50:S50))*15</f>
        <v>0</v>
      </c>
      <c r="D54" s="6"/>
      <c r="E54" s="6"/>
      <c r="F54" s="6"/>
      <c r="G54" s="6"/>
      <c r="H54" s="6">
        <f t="shared" si="1"/>
        <v>0</v>
      </c>
      <c r="I54" s="45"/>
      <c r="J54" s="45"/>
    </row>
    <row r="55" spans="1:10">
      <c r="A55" s="5" t="s">
        <v>110</v>
      </c>
      <c r="B55" s="5" t="s">
        <v>111</v>
      </c>
      <c r="C55" s="6">
        <f>(COUNT(點名紀錄!C51:S51)/COUNTA(點名紀錄!C51:S51))*15</f>
        <v>15</v>
      </c>
      <c r="D55" s="6"/>
      <c r="E55" s="6"/>
      <c r="F55" s="6"/>
      <c r="G55" s="6"/>
      <c r="H55" s="6">
        <f t="shared" si="1"/>
        <v>2</v>
      </c>
      <c r="I55" s="45"/>
      <c r="J55" s="45"/>
    </row>
    <row r="56" spans="1:10">
      <c r="A56" s="5" t="s">
        <v>112</v>
      </c>
      <c r="B56" s="5" t="s">
        <v>113</v>
      </c>
      <c r="C56" s="6">
        <f>(COUNT(點名紀錄!C52:S52)/COUNTA(點名紀錄!C52:S52))*15</f>
        <v>15</v>
      </c>
      <c r="D56" s="6"/>
      <c r="E56" s="6"/>
      <c r="F56" s="6"/>
      <c r="G56" s="6"/>
      <c r="H56" s="6">
        <f t="shared" si="1"/>
        <v>2</v>
      </c>
      <c r="I56" s="45"/>
      <c r="J56" s="45"/>
    </row>
    <row r="57" spans="1:10">
      <c r="A57" s="5" t="s">
        <v>114</v>
      </c>
      <c r="B57" s="5" t="s">
        <v>115</v>
      </c>
      <c r="C57" s="6">
        <f>(COUNT(點名紀錄!C53:S53)/COUNTA(點名紀錄!C53:S53))*15</f>
        <v>15</v>
      </c>
      <c r="D57" s="6"/>
      <c r="E57" s="6"/>
      <c r="F57" s="6"/>
      <c r="G57" s="6"/>
      <c r="H57" s="6">
        <f t="shared" si="1"/>
        <v>2</v>
      </c>
      <c r="I57" s="45"/>
      <c r="J57" s="45"/>
    </row>
    <row r="58" spans="1:10">
      <c r="I58" s="45"/>
      <c r="J58" s="45"/>
    </row>
  </sheetData>
  <mergeCells count="2">
    <mergeCell ref="I7:I58"/>
    <mergeCell ref="J7:J58"/>
  </mergeCells>
  <phoneticPr fontId="7" type="noConversion"/>
  <pageMargins left="0.2" right="0.2" top="0.2" bottom="0.2" header="0.2" footer="0.2"/>
  <pageSetup paperSize="9" fitToHeight="0" orientation="portrait"/>
  <headerFooter>
    <oddFooter>&amp;R第 &amp;P 頁/共 &amp;N頁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3F2C-F930-46F3-8BE4-B31E4EBA2080}">
  <dimension ref="A1:Z992"/>
  <sheetViews>
    <sheetView tabSelected="1" workbookViewId="0">
      <selection activeCell="A13" sqref="A13"/>
    </sheetView>
  </sheetViews>
  <sheetFormatPr defaultColWidth="8.86328125" defaultRowHeight="13"/>
  <cols>
    <col min="1" max="26" width="20.796875" style="21" customWidth="1"/>
    <col min="27" max="16384" width="8.86328125" style="21"/>
  </cols>
  <sheetData>
    <row r="1" spans="1:26" ht="16.7">
      <c r="A1" s="32"/>
      <c r="B1" s="32"/>
      <c r="C1" s="32"/>
      <c r="D1" s="32" t="s">
        <v>118</v>
      </c>
      <c r="E1" s="32"/>
      <c r="F1" s="32"/>
      <c r="G1" s="32"/>
      <c r="H1" s="32"/>
      <c r="I1" s="32"/>
      <c r="J1" s="32"/>
      <c r="K1" s="32"/>
      <c r="L1" s="32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6.7">
      <c r="A2" s="32"/>
      <c r="B2" s="32"/>
      <c r="C2" s="32"/>
      <c r="D2" s="32" t="s">
        <v>160</v>
      </c>
      <c r="E2" s="32"/>
      <c r="F2" s="32"/>
      <c r="G2" s="32"/>
      <c r="H2" s="32"/>
      <c r="I2" s="32"/>
      <c r="J2" s="32"/>
      <c r="K2" s="32"/>
      <c r="L2" s="32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33.35">
      <c r="A3" s="33" t="s">
        <v>136</v>
      </c>
      <c r="B3" s="33" t="s">
        <v>159</v>
      </c>
      <c r="C3" s="33" t="str">
        <f>"實驗"&amp;TEXT((MID(B3,3,2)+1),"00")&amp;"_"&amp;TEXT((RIGHT(B3,10)+14),"yyyy/mm/dd")</f>
        <v>實驗02_2026/04/13</v>
      </c>
      <c r="D3" s="33" t="str">
        <f t="shared" ref="D3:L3" si="0">"實驗"&amp;TEXT((MID(C3,3,2)+1),"00")&amp;"_"&amp;TEXT((RIGHT(C3,10)+7),"yyyy/mm/dd")</f>
        <v>實驗03_2026/04/20</v>
      </c>
      <c r="E3" s="33" t="str">
        <f t="shared" si="0"/>
        <v>實驗04_2026/04/27</v>
      </c>
      <c r="F3" s="33" t="str">
        <f t="shared" si="0"/>
        <v>實驗05_2026/05/04</v>
      </c>
      <c r="G3" s="33" t="str">
        <f t="shared" si="0"/>
        <v>實驗06_2026/05/11</v>
      </c>
      <c r="H3" s="33" t="str">
        <f t="shared" si="0"/>
        <v>實驗07_2026/05/18</v>
      </c>
      <c r="I3" s="33" t="str">
        <f t="shared" si="0"/>
        <v>實驗08_2026/05/25</v>
      </c>
      <c r="J3" s="33" t="str">
        <f t="shared" si="0"/>
        <v>實驗09_2026/06/01</v>
      </c>
      <c r="K3" s="33" t="str">
        <f t="shared" si="0"/>
        <v>實驗10_2026/06/08</v>
      </c>
      <c r="L3" s="33" t="str">
        <f t="shared" si="0"/>
        <v>實驗11_2026/06/15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6.7">
      <c r="A4" s="34" t="s">
        <v>137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8"/>
      <c r="N4" s="38"/>
      <c r="O4" s="38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6.7">
      <c r="A5" s="37" t="str">
        <f>分組名單!A2 &amp;_xlfn.XLOOKUP(分組名單!A2,Score!$A$7:$A$57,Score!$B$7:$B$57)</f>
        <v>41223138黃彥捷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6.7">
      <c r="A6" s="37" t="str">
        <f>分組名單!A3 &amp;_xlfn.XLOOKUP(分組名單!A3,Score!$A$7:$A$57,Score!$B$7:$B$57)</f>
        <v>41223140黃耀韋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66.7">
      <c r="A7" s="37" t="str">
        <f>分組名單!A4 &amp;_xlfn.XLOOKUP(分組名單!A4,Score!$A$7:$A$57,Score!$B$7:$B$57)</f>
        <v>41223143董家亨</v>
      </c>
      <c r="B7" s="35" t="s">
        <v>138</v>
      </c>
      <c r="C7" s="35" t="s">
        <v>139</v>
      </c>
      <c r="D7" s="35" t="s">
        <v>140</v>
      </c>
      <c r="E7" s="35" t="s">
        <v>141</v>
      </c>
      <c r="F7" s="35" t="s">
        <v>142</v>
      </c>
      <c r="G7" s="35" t="s">
        <v>143</v>
      </c>
      <c r="H7" s="35" t="s">
        <v>144</v>
      </c>
      <c r="I7" s="35" t="s">
        <v>145</v>
      </c>
      <c r="J7" s="35" t="s">
        <v>146</v>
      </c>
      <c r="K7" s="35" t="s">
        <v>147</v>
      </c>
      <c r="L7" s="35" t="s">
        <v>148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6.7">
      <c r="A8" s="37" t="str">
        <f>分組名單!A5 &amp;_xlfn.XLOOKUP(分組名單!A5,Score!$A$7:$A$57,Score!$B$7:$B$57)</f>
        <v>41223124林柏廷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6.7">
      <c r="A9" s="37" t="str">
        <f>分組名單!A6 &amp;_xlfn.XLOOKUP(分組名單!A6,Score!$A$7:$A$57,Score!$B$7:$B$57)</f>
        <v>41223148鄭致偉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6.7">
      <c r="A10" s="34" t="s">
        <v>149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6.7">
      <c r="A11" s="39" t="str">
        <f>分組名單!B2 &amp;_xlfn.XLOOKUP(分組名單!B2,Score!$A$7:$A$57,Score!$B$7:$B$57)</f>
        <v>41223117吳柏諺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6.7">
      <c r="A12" s="39" t="str">
        <f>分組名單!B3 &amp;_xlfn.XLOOKUP(分組名單!B3,Score!$A$7:$A$57,Score!$B$7:$B$57)</f>
        <v>41223136陳學儒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66.7">
      <c r="A13" s="39" t="str">
        <f>分組名單!B4 &amp;_xlfn.XLOOKUP(分組名單!B4,Score!$A$7:$A$57,Score!$B$7:$B$57)</f>
        <v>41223141楊博泓</v>
      </c>
      <c r="B13" s="35" t="s">
        <v>139</v>
      </c>
      <c r="C13" s="35" t="s">
        <v>140</v>
      </c>
      <c r="D13" s="35" t="s">
        <v>141</v>
      </c>
      <c r="E13" s="35" t="s">
        <v>142</v>
      </c>
      <c r="F13" s="35" t="s">
        <v>143</v>
      </c>
      <c r="G13" s="35" t="s">
        <v>144</v>
      </c>
      <c r="H13" s="35" t="s">
        <v>145</v>
      </c>
      <c r="I13" s="35" t="s">
        <v>146</v>
      </c>
      <c r="J13" s="35" t="s">
        <v>147</v>
      </c>
      <c r="K13" s="35" t="s">
        <v>148</v>
      </c>
      <c r="L13" s="35" t="s">
        <v>138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6.7">
      <c r="A14" s="39" t="str">
        <f>分組名單!B5 &amp;_xlfn.XLOOKUP(分組名單!B5,Score!$A$7:$A$57,Score!$B$7:$B$57)</f>
        <v>41223150顏宇慶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6.7">
      <c r="A15" s="39" t="str">
        <f>分組名單!B6 &amp;_xlfn.XLOOKUP(分組名單!B6,Score!$A$7:$A$57,Score!$B$7:$B$57)</f>
        <v>41223153龔威仁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6.7">
      <c r="A16" s="34" t="s">
        <v>150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6.7">
      <c r="A17" s="40" t="str">
        <f>分組名單!C2 &amp;LEFT(_xlfn.XLOOKUP(分組名單!C2,Score!$A$7:$A$57,Score!$B$7:$B$57),3)</f>
        <v>41223116吳長逸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6.7">
      <c r="A18" s="40" t="str">
        <f>分組名單!C3 &amp;LEFT(_xlfn.XLOOKUP(分組名單!C3,Score!$A$7:$A$57,Score!$B$7:$B$57),3)</f>
        <v>41223132莊宏恩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66.7">
      <c r="A19" s="40" t="str">
        <f>分組名單!C4 &amp;LEFT(_xlfn.XLOOKUP(分組名單!C4,Score!$A$7:$A$57,Score!$B$7:$B$57),3)</f>
        <v>41223133陳士弘</v>
      </c>
      <c r="B19" s="35" t="s">
        <v>140</v>
      </c>
      <c r="C19" s="35" t="s">
        <v>141</v>
      </c>
      <c r="D19" s="35" t="s">
        <v>142</v>
      </c>
      <c r="E19" s="35" t="s">
        <v>143</v>
      </c>
      <c r="F19" s="35" t="s">
        <v>144</v>
      </c>
      <c r="G19" s="35" t="s">
        <v>145</v>
      </c>
      <c r="H19" s="35" t="s">
        <v>146</v>
      </c>
      <c r="I19" s="35" t="s">
        <v>147</v>
      </c>
      <c r="J19" s="35" t="s">
        <v>148</v>
      </c>
      <c r="K19" s="35" t="s">
        <v>138</v>
      </c>
      <c r="L19" s="35" t="s">
        <v>139</v>
      </c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6.7">
      <c r="A20" s="40" t="str">
        <f>分組名單!C5 &amp;LEFT(_xlfn.XLOOKUP(分組名單!C5,Score!$A$7:$A$57,Score!$B$7:$B$57),3)</f>
        <v>41223149謝承祐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6.7">
      <c r="A21" s="40" t="str">
        <f>分組名單!C6 &amp;LEFT(_xlfn.XLOOKUP(分組名單!C6,Score!$A$7:$A$57,Score!$B$7:$B$57),3)</f>
        <v>41323210吳修帛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6.7">
      <c r="A22" s="34" t="s">
        <v>151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6.7">
      <c r="A23" s="41" t="str">
        <f>分組名單!D2 &amp;_xlfn.XLOOKUP(分組名單!D2,Score!$A$7:$A$57,Score!$B$7:$B$57)</f>
        <v>41223114余金雄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6.7">
      <c r="A24" s="41" t="str">
        <f>分組名單!D3 &amp;_xlfn.XLOOKUP(分組名單!D3,Score!$A$7:$A$57,Score!$B$7:$B$57)</f>
        <v>41223118呂汶哲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66.7">
      <c r="A25" s="41" t="str">
        <f>分組名單!D4 &amp;_xlfn.XLOOKUP(分組名單!D4,Score!$A$7:$A$57,Score!$B$7:$B$57)</f>
        <v>41223125林家宏</v>
      </c>
      <c r="B25" s="35" t="s">
        <v>141</v>
      </c>
      <c r="C25" s="35" t="s">
        <v>142</v>
      </c>
      <c r="D25" s="35" t="s">
        <v>143</v>
      </c>
      <c r="E25" s="35" t="s">
        <v>144</v>
      </c>
      <c r="F25" s="35" t="s">
        <v>145</v>
      </c>
      <c r="G25" s="35" t="s">
        <v>146</v>
      </c>
      <c r="H25" s="35" t="s">
        <v>147</v>
      </c>
      <c r="I25" s="35" t="s">
        <v>148</v>
      </c>
      <c r="J25" s="35" t="s">
        <v>138</v>
      </c>
      <c r="K25" s="35" t="s">
        <v>139</v>
      </c>
      <c r="L25" s="35" t="s">
        <v>140</v>
      </c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6.7">
      <c r="A26" s="41" t="str">
        <f>分組名單!D5 &amp;_xlfn.XLOOKUP(分組名單!D5,Score!$A$7:$A$57,Score!$B$7:$B$57)</f>
        <v>41223113朱翊愷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6.7">
      <c r="A27" s="41" t="str">
        <f>分組名單!D6 &amp;_xlfn.XLOOKUP(分組名單!D6,Score!$A$7:$A$57,Score!$B$7:$B$57)</f>
        <v>41223111巴承楓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6.7">
      <c r="A28" s="34" t="s">
        <v>152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6.7">
      <c r="A29" s="41" t="str">
        <f>分組名單!E2 &amp;_xlfn.XLOOKUP(分組名單!E2,Score!$A$7:$A$57,Score!$B$7:$B$57)</f>
        <v>41223112王學澤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6.7">
      <c r="A30" s="41" t="str">
        <f>分組名單!E3 &amp;_xlfn.XLOOKUP(分組名單!E3,Score!$A$7:$A$57,Score!$B$7:$B$57)</f>
        <v>41223120李恆達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66.7">
      <c r="A31" s="41" t="str">
        <f>分組名單!E4 &amp;_xlfn.XLOOKUP(分組名單!E4,Score!$A$7:$A$57,Score!$B$7:$B$57)</f>
        <v>41223123林安翊</v>
      </c>
      <c r="B31" s="35" t="s">
        <v>142</v>
      </c>
      <c r="C31" s="35" t="s">
        <v>143</v>
      </c>
      <c r="D31" s="35" t="s">
        <v>144</v>
      </c>
      <c r="E31" s="35" t="s">
        <v>145</v>
      </c>
      <c r="F31" s="35" t="s">
        <v>146</v>
      </c>
      <c r="G31" s="35" t="s">
        <v>147</v>
      </c>
      <c r="H31" s="35" t="s">
        <v>148</v>
      </c>
      <c r="I31" s="35" t="s">
        <v>138</v>
      </c>
      <c r="J31" s="35" t="s">
        <v>139</v>
      </c>
      <c r="K31" s="35" t="s">
        <v>140</v>
      </c>
      <c r="L31" s="35" t="s">
        <v>141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6.7">
      <c r="A32" s="41" t="str">
        <f>分組名單!E5 &amp;_xlfn.XLOOKUP(分組名單!E5,Score!$A$7:$A$57,Score!$B$7:$B$57)</f>
        <v>41223146蔡秉延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6.7">
      <c r="A33" s="41" t="str">
        <f>分組名單!E6 &amp;_xlfn.XLOOKUP(分組名單!E6,Score!$A$7:$A$57,Score!$B$7:$B$57)</f>
        <v>41223152蘇宥齊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6.7">
      <c r="A34" s="34" t="s">
        <v>153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6.7">
      <c r="A35" s="41" t="str">
        <f>分組名單!F2 &amp;LEFT(_xlfn.XLOOKUP(分組名單!F2,Score!$A$7:$A$57,Score!$B$7:$B$57),3)</f>
        <v>41223154王媺菁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6.7">
      <c r="A36" s="41" t="str">
        <f>分組名單!F3 &amp;LEFT(_xlfn.XLOOKUP(分組名單!F3,Score!$A$7:$A$57,Score!$B$7:$B$57),3)</f>
        <v>41271125洪麟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66.7">
      <c r="A37" s="41" t="str">
        <f>分組名單!F4 &amp;LEFT(_xlfn.XLOOKUP(分組名單!F4,Score!$A$7:$A$57,Score!$B$7:$B$57),3)</f>
        <v>41271131張啟宸</v>
      </c>
      <c r="B37" s="35" t="s">
        <v>143</v>
      </c>
      <c r="C37" s="35" t="s">
        <v>144</v>
      </c>
      <c r="D37" s="35" t="s">
        <v>145</v>
      </c>
      <c r="E37" s="35" t="s">
        <v>146</v>
      </c>
      <c r="F37" s="35" t="s">
        <v>147</v>
      </c>
      <c r="G37" s="35" t="s">
        <v>148</v>
      </c>
      <c r="H37" s="35" t="s">
        <v>138</v>
      </c>
      <c r="I37" s="35" t="s">
        <v>139</v>
      </c>
      <c r="J37" s="35" t="s">
        <v>140</v>
      </c>
      <c r="K37" s="35" t="s">
        <v>141</v>
      </c>
      <c r="L37" s="35" t="s">
        <v>142</v>
      </c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6.7">
      <c r="A38" s="41" t="str">
        <f>分組名單!F5 &amp;LEFT(_xlfn.XLOOKUP(分組名單!F5,Score!$A$7:$A$57,Score!$B$7:$B$57),3)</f>
        <v>41271146楊翔鈞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6.7">
      <c r="A39" s="41" t="str">
        <f>分組名單!F6 &amp;LEFT(_xlfn.XLOOKUP(分組名單!F6,Score!$A$7:$A$57,Score!$B$7:$B$57),3)</f>
        <v>41271158蘇冠廷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6.7">
      <c r="A40" s="34" t="s">
        <v>154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6.7">
      <c r="A41" s="41" t="str">
        <f>分組名單!G2 &amp;LEFT(_xlfn.XLOOKUP(分組名單!G2,Score!$A$7:$A$57,Score!$B$7:$B$57),3)</f>
        <v>41223110丁尉倫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6.7">
      <c r="A42" s="41" t="str">
        <f>分組名單!G3 &amp;LEFT(_xlfn.XLOOKUP(分組名單!G3,Score!$A$7:$A$57,Score!$B$7:$B$57),3)</f>
        <v>41223134陳冠杰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66.7">
      <c r="A43" s="41" t="str">
        <f>分組名單!G4 &amp;LEFT(_xlfn.XLOOKUP(分組名單!G4,Score!$A$7:$A$57,Score!$B$7:$B$57),3)</f>
        <v>41223144趙羿舜</v>
      </c>
      <c r="B43" s="35" t="s">
        <v>144</v>
      </c>
      <c r="C43" s="35" t="s">
        <v>145</v>
      </c>
      <c r="D43" s="35" t="s">
        <v>146</v>
      </c>
      <c r="E43" s="35" t="s">
        <v>147</v>
      </c>
      <c r="F43" s="35" t="s">
        <v>148</v>
      </c>
      <c r="G43" s="35" t="s">
        <v>138</v>
      </c>
      <c r="H43" s="35" t="s">
        <v>139</v>
      </c>
      <c r="I43" s="35" t="s">
        <v>140</v>
      </c>
      <c r="J43" s="35" t="s">
        <v>141</v>
      </c>
      <c r="K43" s="35" t="s">
        <v>142</v>
      </c>
      <c r="L43" s="35" t="s">
        <v>143</v>
      </c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6.7">
      <c r="A44" s="41" t="str">
        <f>分組名單!G5 &amp;LEFT(_xlfn.XLOOKUP(分組名單!G5,Score!$A$7:$A$57,Score!$B$7:$B$57),3)</f>
        <v>41223147蔡福璟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6.7">
      <c r="A45" s="41" t="str">
        <f>分組名單!G6 &amp;LEFT(_xlfn.XLOOKUP(分組名單!G6,Score!$A$7:$A$57,Score!$B$7:$B$57),3)</f>
        <v>41223158廖尉博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6.7">
      <c r="A46" s="34" t="s">
        <v>155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6.7">
      <c r="A47" s="41" t="str">
        <f>分組名單!H2 &amp;LEFT(_xlfn.XLOOKUP(分組名單!H2,Score!$A$7:$A$57,Score!$B$7:$B$57),3)</f>
        <v>41223106陳怡安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6.7">
      <c r="A48" s="41" t="str">
        <f>分組名單!H3 &amp;LEFT(_xlfn.XLOOKUP(分組名單!H3,Score!$A$7:$A$57,Score!$B$7:$B$57),3)</f>
        <v>41223107黄詠琳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66.7">
      <c r="A49" s="41" t="str">
        <f>分組名單!H4 &amp;LEFT(_xlfn.XLOOKUP(分組名單!H4,Score!$A$7:$A$57,Score!$B$7:$B$57),3)</f>
        <v>41223126林祐任</v>
      </c>
      <c r="B49" s="35" t="s">
        <v>145</v>
      </c>
      <c r="C49" s="35" t="s">
        <v>146</v>
      </c>
      <c r="D49" s="35" t="s">
        <v>147</v>
      </c>
      <c r="E49" s="35" t="s">
        <v>148</v>
      </c>
      <c r="F49" s="35" t="s">
        <v>138</v>
      </c>
      <c r="G49" s="35" t="s">
        <v>139</v>
      </c>
      <c r="H49" s="35" t="s">
        <v>140</v>
      </c>
      <c r="I49" s="35" t="s">
        <v>141</v>
      </c>
      <c r="J49" s="35" t="s">
        <v>142</v>
      </c>
      <c r="K49" s="35" t="s">
        <v>143</v>
      </c>
      <c r="L49" s="35" t="s">
        <v>144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6.7">
      <c r="A50" s="41" t="str">
        <f>分組名單!H5 &amp;LEFT(_xlfn.XLOOKUP(分組名單!H5,Score!$A$7:$A$57,Score!$B$7:$B$57),3)</f>
        <v>41223121李晏碩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6.7">
      <c r="A51" s="4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6.7">
      <c r="A52" s="34" t="s">
        <v>156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6.7">
      <c r="A53" s="41" t="str">
        <f>分組名單!I2 &amp;LEFT(_xlfn.XLOOKUP(分組名單!I2,Score!$A$7:$A$57,Score!$B$7:$B$57),3)</f>
        <v>41223130張翊倫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6.7">
      <c r="A54" s="41" t="str">
        <f>分組名單!I3 &amp;LEFT(_xlfn.XLOOKUP(分組名單!I3,Score!$A$7:$A$57,Score!$B$7:$B$57),3)</f>
        <v>41223122李詮聖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66.7">
      <c r="A55" s="41" t="str">
        <f>分組名單!I4 &amp;LEFT(_xlfn.XLOOKUP(分組名單!I4,Score!$A$7:$A$57,Score!$B$7:$B$57),3)</f>
        <v>41223131曹祐豪</v>
      </c>
      <c r="B55" s="35" t="s">
        <v>146</v>
      </c>
      <c r="C55" s="35" t="s">
        <v>147</v>
      </c>
      <c r="D55" s="35" t="s">
        <v>148</v>
      </c>
      <c r="E55" s="35" t="s">
        <v>138</v>
      </c>
      <c r="F55" s="35" t="s">
        <v>139</v>
      </c>
      <c r="G55" s="35" t="s">
        <v>140</v>
      </c>
      <c r="H55" s="35" t="s">
        <v>141</v>
      </c>
      <c r="I55" s="35" t="s">
        <v>142</v>
      </c>
      <c r="J55" s="35" t="s">
        <v>143</v>
      </c>
      <c r="K55" s="35" t="s">
        <v>144</v>
      </c>
      <c r="L55" s="35" t="s">
        <v>145</v>
      </c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6.7">
      <c r="A56" s="41" t="str">
        <f>分組名單!I5 &amp;LEFT(_xlfn.XLOOKUP(分組名單!I5,Score!$A$7:$A$57,Score!$B$7:$B$57),3)</f>
        <v>41223129洪義凱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6.7">
      <c r="A57" s="4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6.7">
      <c r="A58" s="34" t="s">
        <v>157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6.7">
      <c r="A59" s="41" t="str">
        <f>分組名單!J2 &amp;LEFT(_xlfn.XLOOKUP(分組名單!J2,Score!$A$7:$A$57,Score!$B$7:$B$57),3)</f>
        <v>41223101王妍方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6.7">
      <c r="A60" s="41" t="str">
        <f>分組名單!J3 &amp;LEFT(_xlfn.XLOOKUP(分組名單!J3,Score!$A$7:$A$57,Score!$B$7:$B$57),3)</f>
        <v>41223104袁儀瑄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66.7">
      <c r="A61" s="41" t="str">
        <f>分組名單!J4 &amp;LEFT(_xlfn.XLOOKUP(分組名單!J4,Score!$A$7:$A$57,Score!$B$7:$B$57),3)</f>
        <v>41223105許舒閑</v>
      </c>
      <c r="B61" s="35" t="s">
        <v>147</v>
      </c>
      <c r="C61" s="35" t="s">
        <v>148</v>
      </c>
      <c r="D61" s="35" t="s">
        <v>138</v>
      </c>
      <c r="E61" s="35" t="s">
        <v>139</v>
      </c>
      <c r="F61" s="35" t="s">
        <v>140</v>
      </c>
      <c r="G61" s="35" t="s">
        <v>141</v>
      </c>
      <c r="H61" s="35" t="s">
        <v>142</v>
      </c>
      <c r="I61" s="35" t="s">
        <v>143</v>
      </c>
      <c r="J61" s="35" t="s">
        <v>144</v>
      </c>
      <c r="K61" s="35" t="s">
        <v>145</v>
      </c>
      <c r="L61" s="35" t="s">
        <v>146</v>
      </c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6.7">
      <c r="A62" s="41" t="str">
        <f>分組名單!J5 &amp;LEFT(_xlfn.XLOOKUP(分組名單!J5,Score!$A$7:$A$57,Score!$B$7:$B$57),3)</f>
        <v>41223156廖庭生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6.7">
      <c r="A63" s="4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6.7">
      <c r="A64" s="34" t="s">
        <v>158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6.7">
      <c r="A65" s="41" t="str">
        <f>分組名單!K2 &amp;LEFT(_xlfn.XLOOKUP(分組名單!K2,Score!$A$7:$A$57,Score!$B$7:$B$57),3)</f>
        <v>41023102王郁淳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6.7">
      <c r="A66" s="41" t="str">
        <f>分組名單!K3 &amp;LEFT(_xlfn.XLOOKUP(分組名單!K3,Score!$A$7:$A$57,Score!$B$7:$B$57),3)</f>
        <v>41223103邱妍蓉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66.7">
      <c r="A67" s="41" t="str">
        <f>分組名單!K4 &amp;LEFT(_xlfn.XLOOKUP(分組名單!K4,Score!$A$7:$A$57,Score!$B$7:$B$57),3)</f>
        <v>41223137黃子懿</v>
      </c>
      <c r="B67" s="35" t="s">
        <v>148</v>
      </c>
      <c r="C67" s="35" t="s">
        <v>138</v>
      </c>
      <c r="D67" s="35" t="s">
        <v>139</v>
      </c>
      <c r="E67" s="35" t="s">
        <v>140</v>
      </c>
      <c r="F67" s="35" t="s">
        <v>141</v>
      </c>
      <c r="G67" s="35" t="s">
        <v>142</v>
      </c>
      <c r="H67" s="35" t="s">
        <v>143</v>
      </c>
      <c r="I67" s="35" t="s">
        <v>144</v>
      </c>
      <c r="J67" s="35" t="s">
        <v>145</v>
      </c>
      <c r="K67" s="35" t="s">
        <v>146</v>
      </c>
      <c r="L67" s="35" t="s">
        <v>147</v>
      </c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6.7">
      <c r="A68" s="41" t="str">
        <f>分組名單!K5 &amp;LEFT(_xlfn.XLOOKUP(分組名單!K5,Score!$A$7:$A$57,Score!$B$7:$B$57),3)</f>
        <v>41223157曾楷倫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6.7">
      <c r="A69" s="42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6.7">
      <c r="A70" s="42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43"/>
      <c r="N70" s="43"/>
      <c r="O70" s="43"/>
      <c r="P70" s="43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6.7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3"/>
      <c r="N71" s="43"/>
      <c r="O71" s="43"/>
      <c r="P71" s="43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6.7">
      <c r="A72" s="42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43"/>
      <c r="N72" s="43"/>
      <c r="O72" s="43"/>
      <c r="P72" s="43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6.7">
      <c r="A73" s="42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43"/>
      <c r="N73" s="43"/>
      <c r="O73" s="43"/>
      <c r="P73" s="43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6.7">
      <c r="A74" s="42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43"/>
      <c r="N74" s="43"/>
      <c r="O74" s="43"/>
      <c r="P74" s="43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6.7">
      <c r="A75" s="42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43"/>
      <c r="N75" s="43"/>
      <c r="O75" s="43"/>
      <c r="P75" s="43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6.7">
      <c r="A76" s="42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43"/>
      <c r="N76" s="43"/>
      <c r="O76" s="43"/>
      <c r="P76" s="43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6.7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3"/>
      <c r="N77" s="43"/>
      <c r="O77" s="43"/>
      <c r="P77" s="43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6.7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43"/>
      <c r="N78" s="43"/>
      <c r="O78" s="43"/>
      <c r="P78" s="43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6.7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43"/>
      <c r="N79" s="43"/>
      <c r="O79" s="43"/>
      <c r="P79" s="43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6.7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43"/>
      <c r="N80" s="43"/>
      <c r="O80" s="43"/>
      <c r="P80" s="43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16" ht="16.7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43"/>
      <c r="N81" s="43"/>
      <c r="O81" s="43"/>
      <c r="P81" s="43"/>
    </row>
    <row r="82" spans="1:16" ht="16.7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43"/>
      <c r="N82" s="43"/>
      <c r="O82" s="43"/>
      <c r="P82" s="43"/>
    </row>
    <row r="83" spans="1:16" ht="16.7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3"/>
      <c r="N83" s="43"/>
      <c r="O83" s="43"/>
      <c r="P83" s="43"/>
    </row>
    <row r="84" spans="1:16" ht="16.7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43"/>
      <c r="N84" s="43"/>
      <c r="O84" s="43"/>
      <c r="P84" s="43"/>
    </row>
    <row r="85" spans="1:16" ht="16.7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43"/>
      <c r="N85" s="43"/>
      <c r="O85" s="43"/>
      <c r="P85" s="43"/>
    </row>
    <row r="86" spans="1:16" ht="16.7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43"/>
      <c r="N86" s="43"/>
      <c r="O86" s="43"/>
      <c r="P86" s="43"/>
    </row>
    <row r="87" spans="1:16" ht="16.7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43"/>
      <c r="N87" s="43"/>
      <c r="O87" s="43"/>
      <c r="P87" s="43"/>
    </row>
    <row r="88" spans="1:16" ht="16.7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43"/>
      <c r="N88" s="43"/>
      <c r="O88" s="43"/>
      <c r="P88" s="43"/>
    </row>
    <row r="89" spans="1:16" ht="16.7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43"/>
      <c r="N89" s="43"/>
      <c r="O89" s="43"/>
      <c r="P89" s="43"/>
    </row>
    <row r="90" spans="1:16" ht="16.7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3"/>
      <c r="N90" s="43"/>
      <c r="O90" s="43"/>
      <c r="P90" s="43"/>
    </row>
    <row r="91" spans="1:16" ht="16.7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43"/>
      <c r="N91" s="43"/>
      <c r="O91" s="43"/>
      <c r="P91" s="43"/>
    </row>
    <row r="92" spans="1:16" ht="16.7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3"/>
      <c r="N92" s="43"/>
      <c r="O92" s="43"/>
      <c r="P92" s="43"/>
    </row>
    <row r="93" spans="1:16" ht="16.7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43"/>
      <c r="N93" s="43"/>
      <c r="O93" s="43"/>
      <c r="P93" s="43"/>
    </row>
    <row r="94" spans="1:16" ht="16.7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43"/>
      <c r="N94" s="43"/>
      <c r="O94" s="43"/>
      <c r="P94" s="43"/>
    </row>
    <row r="95" spans="1:16" ht="16.7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3"/>
      <c r="N95" s="43"/>
      <c r="O95" s="43"/>
      <c r="P95" s="43"/>
    </row>
    <row r="96" spans="1:16" ht="16.7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43"/>
      <c r="N96" s="43"/>
      <c r="O96" s="43"/>
      <c r="P96" s="43"/>
    </row>
    <row r="97" spans="1:16" ht="16.7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43"/>
      <c r="N97" s="43"/>
      <c r="O97" s="43"/>
      <c r="P97" s="43"/>
    </row>
    <row r="98" spans="1:16" ht="16.7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43"/>
      <c r="N98" s="43"/>
      <c r="O98" s="43"/>
      <c r="P98" s="43"/>
    </row>
    <row r="99" spans="1:16" ht="16.7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43"/>
      <c r="N99" s="43"/>
      <c r="O99" s="43"/>
      <c r="P99" s="43"/>
    </row>
    <row r="100" spans="1:16" ht="16.7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43"/>
      <c r="N100" s="43"/>
      <c r="O100" s="43"/>
      <c r="P100" s="43"/>
    </row>
    <row r="101" spans="1:16" ht="16.7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43"/>
      <c r="N101" s="43"/>
      <c r="O101" s="43"/>
      <c r="P101" s="43"/>
    </row>
    <row r="102" spans="1:16" ht="16.7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43"/>
      <c r="N102" s="43"/>
      <c r="O102" s="43"/>
      <c r="P102" s="43"/>
    </row>
    <row r="103" spans="1:16" ht="16.7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43"/>
      <c r="N103" s="43"/>
      <c r="O103" s="43"/>
      <c r="P103" s="43"/>
    </row>
    <row r="104" spans="1:16" ht="16.7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43"/>
      <c r="N104" s="43"/>
      <c r="O104" s="43"/>
      <c r="P104" s="43"/>
    </row>
    <row r="105" spans="1:16" ht="16.7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43"/>
      <c r="N105" s="43"/>
      <c r="O105" s="43"/>
      <c r="P105" s="43"/>
    </row>
    <row r="106" spans="1:16" ht="16.7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43"/>
      <c r="N106" s="43"/>
      <c r="O106" s="43"/>
      <c r="P106" s="43"/>
    </row>
    <row r="107" spans="1:16" ht="16.7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43"/>
      <c r="N107" s="43"/>
      <c r="O107" s="43"/>
      <c r="P107" s="43"/>
    </row>
    <row r="108" spans="1:16" ht="16.7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43"/>
      <c r="N108" s="43"/>
      <c r="O108" s="43"/>
      <c r="P108" s="43"/>
    </row>
    <row r="109" spans="1:16" ht="16.7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43"/>
      <c r="N109" s="43"/>
      <c r="O109" s="43"/>
      <c r="P109" s="43"/>
    </row>
    <row r="110" spans="1:16" ht="16.7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43"/>
      <c r="N110" s="43"/>
      <c r="O110" s="43"/>
      <c r="P110" s="43"/>
    </row>
    <row r="111" spans="1:16" ht="16.7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43"/>
      <c r="N111" s="43"/>
      <c r="O111" s="43"/>
      <c r="P111" s="43"/>
    </row>
    <row r="112" spans="1:16" ht="16.7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43"/>
      <c r="N112" s="43"/>
      <c r="O112" s="43"/>
      <c r="P112" s="43"/>
    </row>
    <row r="113" spans="1:16" ht="16.7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43"/>
      <c r="N113" s="43"/>
      <c r="O113" s="43"/>
      <c r="P113" s="43"/>
    </row>
    <row r="114" spans="1:16" ht="16.7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43"/>
      <c r="N114" s="43"/>
      <c r="O114" s="43"/>
      <c r="P114" s="43"/>
    </row>
    <row r="115" spans="1:16" ht="16.7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43"/>
      <c r="N115" s="43"/>
      <c r="O115" s="43"/>
      <c r="P115" s="43"/>
    </row>
    <row r="116" spans="1:16" ht="16.7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43"/>
      <c r="N116" s="43"/>
      <c r="O116" s="43"/>
      <c r="P116" s="43"/>
    </row>
    <row r="117" spans="1:16" ht="16.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43"/>
      <c r="N117" s="43"/>
      <c r="O117" s="43"/>
      <c r="P117" s="43"/>
    </row>
    <row r="118" spans="1:16" ht="16.7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43"/>
      <c r="N118" s="43"/>
      <c r="O118" s="43"/>
      <c r="P118" s="43"/>
    </row>
    <row r="119" spans="1:16" ht="16.7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43"/>
      <c r="N119" s="43"/>
      <c r="O119" s="43"/>
      <c r="P119" s="43"/>
    </row>
    <row r="120" spans="1:16" ht="16.7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43"/>
      <c r="N120" s="43"/>
      <c r="O120" s="43"/>
      <c r="P120" s="43"/>
    </row>
    <row r="121" spans="1:16" ht="16.7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43"/>
      <c r="N121" s="43"/>
      <c r="O121" s="43"/>
      <c r="P121" s="43"/>
    </row>
    <row r="122" spans="1:16" ht="16.7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43"/>
      <c r="N122" s="43"/>
      <c r="O122" s="43"/>
      <c r="P122" s="43"/>
    </row>
    <row r="123" spans="1:16" ht="16.7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43"/>
      <c r="N123" s="43"/>
      <c r="O123" s="43"/>
      <c r="P123" s="43"/>
    </row>
    <row r="124" spans="1:16" ht="16.7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43"/>
      <c r="N124" s="43"/>
      <c r="O124" s="43"/>
      <c r="P124" s="43"/>
    </row>
    <row r="125" spans="1:16" ht="16.7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43"/>
      <c r="N125" s="43"/>
      <c r="O125" s="43"/>
      <c r="P125" s="43"/>
    </row>
    <row r="126" spans="1:16" ht="16.7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43"/>
      <c r="N126" s="43"/>
      <c r="O126" s="43"/>
      <c r="P126" s="43"/>
    </row>
    <row r="127" spans="1:16" ht="16.7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43"/>
      <c r="N127" s="43"/>
      <c r="O127" s="43"/>
      <c r="P127" s="43"/>
    </row>
    <row r="128" spans="1:16" ht="16.7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43"/>
      <c r="N128" s="43"/>
      <c r="O128" s="43"/>
      <c r="P128" s="43"/>
    </row>
    <row r="129" spans="1:16" ht="16.7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43"/>
      <c r="N129" s="43"/>
      <c r="O129" s="43"/>
      <c r="P129" s="43"/>
    </row>
    <row r="130" spans="1:16" ht="16.7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43"/>
      <c r="N130" s="43"/>
      <c r="O130" s="43"/>
      <c r="P130" s="43"/>
    </row>
    <row r="131" spans="1:16" ht="16.7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43"/>
      <c r="N131" s="43"/>
      <c r="O131" s="43"/>
      <c r="P131" s="43"/>
    </row>
    <row r="132" spans="1:16" ht="16.7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43"/>
      <c r="N132" s="43"/>
      <c r="O132" s="43"/>
      <c r="P132" s="43"/>
    </row>
    <row r="133" spans="1:16" ht="16.7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43"/>
      <c r="N133" s="43"/>
      <c r="O133" s="43"/>
      <c r="P133" s="43"/>
    </row>
    <row r="134" spans="1:16" ht="16.7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43"/>
      <c r="N134" s="43"/>
      <c r="O134" s="43"/>
      <c r="P134" s="43"/>
    </row>
    <row r="135" spans="1:16" ht="16.7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43"/>
      <c r="N135" s="43"/>
      <c r="O135" s="43"/>
      <c r="P135" s="43"/>
    </row>
    <row r="136" spans="1:16" ht="16.7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43"/>
      <c r="N136" s="43"/>
      <c r="O136" s="43"/>
      <c r="P136" s="43"/>
    </row>
    <row r="137" spans="1:16" ht="16.7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43"/>
      <c r="N137" s="43"/>
      <c r="O137" s="43"/>
      <c r="P137" s="43"/>
    </row>
    <row r="138" spans="1:16" ht="16.7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43"/>
      <c r="N138" s="43"/>
      <c r="O138" s="43"/>
      <c r="P138" s="43"/>
    </row>
    <row r="139" spans="1:16" ht="16.7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43"/>
      <c r="N139" s="43"/>
      <c r="O139" s="43"/>
      <c r="P139" s="43"/>
    </row>
    <row r="140" spans="1:16" ht="16.7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42"/>
      <c r="N140" s="42"/>
      <c r="O140" s="42"/>
      <c r="P140" s="42"/>
    </row>
    <row r="141" spans="1:16" ht="16.7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42"/>
      <c r="N141" s="42"/>
      <c r="O141" s="42"/>
      <c r="P141" s="42"/>
    </row>
    <row r="142" spans="1:16" ht="16.7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42"/>
      <c r="N142" s="42"/>
      <c r="O142" s="42"/>
      <c r="P142" s="42"/>
    </row>
    <row r="143" spans="1:16" ht="16.7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42"/>
      <c r="N143" s="42"/>
      <c r="O143" s="42"/>
      <c r="P143" s="42"/>
    </row>
    <row r="144" spans="1:16" ht="16.7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42"/>
      <c r="N144" s="42"/>
      <c r="O144" s="42"/>
      <c r="P144" s="42"/>
    </row>
    <row r="145" spans="1:12" ht="16.7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1:12" ht="16.7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1:12" ht="16.7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1:12" ht="16.7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1:12" ht="16.7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1:12" ht="16.7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1:12" ht="16.7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1:12" ht="16.7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ht="16.7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1:12" ht="16.7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1:12" ht="16.7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1:12" ht="16.7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1:12" ht="16.7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1:12" ht="16.7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 ht="16.7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1:12" ht="16.7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1:12" ht="16.7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1:12" ht="16.7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1:12" ht="16.7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1:12" ht="16.7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1:12" ht="16.7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1:12" ht="16.7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ht="16.7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ht="16.7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1:12" ht="16.7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1:12" ht="16.7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1:12" ht="16.7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1:12" ht="16.7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1:12" ht="16.7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1:12" ht="16.7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1:12" ht="16.7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1:12" ht="16.7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ht="16.7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1:12" ht="16.7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1:12" ht="16.7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1:12" ht="16.7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1:12" ht="16.7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1:12" ht="16.7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 ht="16.7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1:12" ht="16.7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1:12" ht="16.7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1:12" ht="16.7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1:12" ht="16.7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1:12" ht="16.7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1:12" ht="16.7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1:12" ht="16.7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1:12" ht="16.7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1:12" ht="16.7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1:12" ht="16.7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1:12" ht="16.7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1:12" ht="16.7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1:12" ht="16.7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1:12" ht="16.7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1:12" ht="16.7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1:12" ht="16.7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1:12" ht="16.7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ht="16.7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1:12" ht="16.7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1:12" ht="16.7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1:12" ht="16.7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1:12" ht="16.7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1:12" ht="16.7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 ht="16.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1:12" ht="16.7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1:12" ht="16.7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1:12" ht="16.7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1:12" ht="16.7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2" ht="16.7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1:12" ht="16.7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1:12" ht="16.7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1:12" ht="16.7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ht="16.7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ht="16.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1:12" ht="16.7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1:12" ht="16.7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1:12" ht="16.7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1:12" ht="16.7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1:12" ht="16.7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1:12" ht="16.7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1:12" ht="16.7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1:12" ht="16.7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1:12" ht="16.7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1:12" ht="16.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1:12" ht="16.7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1:12" ht="16.7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1:12" ht="16.7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1:12" ht="16.7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1:12" ht="16.7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1:12" ht="16.7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1:12" ht="16.7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1:12" ht="16.7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1:12" ht="16.7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1:12" ht="16.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1:12" ht="16.7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1:12" ht="16.7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1:12" ht="16.7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1:12" ht="16.7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1:12" ht="16.7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1:12" ht="16.7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1:12" ht="16.7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1:12" ht="16.7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1:12" ht="16.7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1:12" ht="16.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1:12" ht="16.7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1:12" ht="16.7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1:12" ht="16.7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1:12" ht="16.7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1:12" ht="16.7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1:12" ht="16.7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1:12" ht="16.7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1:12" ht="16.7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1:12" ht="16.7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1:12" ht="16.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1:12" ht="16.7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1:12" ht="16.7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1:12" ht="16.7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1:12" ht="16.7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1:12" ht="16.7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1:12" ht="16.7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1:12" ht="16.7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1:12" ht="16.7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1:12" ht="16.7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1:12" ht="16.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1:12" ht="16.7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1:12" ht="16.7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1:12" ht="16.7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1:12" ht="16.7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1:12" ht="16.7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1:12" ht="16.7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1:12" ht="16.7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1:12" ht="16.7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1:12" ht="16.7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1:12" ht="16.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1:12" ht="16.7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1:12" ht="16.7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1:12" ht="16.7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1:12" ht="16.7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1:12" ht="16.7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1:12" ht="16.7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1:12" ht="16.7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1:12" ht="16.7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1:12" ht="16.7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1:12" ht="16.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1:12" ht="16.7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1:12" ht="16.7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1:12" ht="16.7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1:12" ht="16.7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1:12" ht="16.7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1:12" ht="16.7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1:12" ht="16.7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1:12" ht="16.7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1:12" ht="16.7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1:12" ht="16.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1:12" ht="16.7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1:12" ht="16.7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1:12" ht="16.7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1:12" ht="16.7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1:12" ht="16.7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1:12" ht="16.7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1:12" ht="16.7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1:12" ht="16.7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1:12" ht="16.7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1:12" ht="16.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1:12" ht="16.7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1:12" ht="16.7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1:12" ht="16.7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1:12" ht="16.7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1:12" ht="16.7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1:12" ht="16.7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1:12" ht="16.7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1:12" ht="16.7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1:12" ht="16.7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1:12" ht="16.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1:12" ht="16.7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1:12" ht="16.7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1:12" ht="16.7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1:12" ht="16.7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1:12" ht="16.7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1:12" ht="16.7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1:12" ht="16.7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1:12" ht="16.7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1:12" ht="16.7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1:12" ht="16.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1:12" ht="16.7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1:12" ht="16.7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1:12" ht="16.7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1:12" ht="16.7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1:12" ht="16.7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1:12" ht="16.7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1:12" ht="16.7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1:12" ht="16.7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1:12" ht="16.7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1:12" ht="16.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1:12" ht="16.7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1:12" ht="16.7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1:12" ht="16.7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1:12" ht="16.7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1:12" ht="16.7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1:12" ht="16.7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1:12" ht="16.7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1:12" ht="16.7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1:12" ht="16.7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1:12" ht="16.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1:12" ht="16.7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1:12" ht="16.7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1:12" ht="16.7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1:12" ht="16.7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1:12" ht="16.7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1:12" ht="16.7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1:12" ht="16.7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1:12" ht="16.7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1:12" ht="16.7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1:12" ht="16.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1:12" ht="16.7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1:12" ht="16.7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1:12" ht="16.7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1:12" ht="16.7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1:12" ht="16.7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1:12" ht="16.7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1:12" ht="16.7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1:12" ht="16.7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1:12" ht="16.7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1:12" ht="16.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1:12" ht="16.7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1:12" ht="16.7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1:12" ht="16.7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1:12" ht="16.7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1:12" ht="16.7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1:12" ht="16.7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1:12" ht="16.7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1:12" ht="16.7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1:12" ht="16.7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1:12" ht="16.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1:12" ht="16.7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1:12" ht="16.7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1:12" ht="16.7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1:12" ht="16.7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1:12" ht="16.7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1:12" ht="16.7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1:12" ht="16.7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1:12" ht="16.7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1:12" ht="16.7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1:12" ht="16.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1:12" ht="16.7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1:12" ht="16.7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1:12" ht="16.7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1:12" ht="16.7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1:12" ht="16.7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1:12" ht="16.7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1:12" ht="16.7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1:12" ht="16.7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1:12" ht="16.7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1:12" ht="16.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1:12" ht="16.7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1:12" ht="16.7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1:12" ht="16.7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1:12" ht="16.7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1:12" ht="16.7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1:12" ht="16.7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1:12" ht="16.7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1:12" ht="16.7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1:12" ht="16.7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1:12" ht="16.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1:12" ht="16.7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1:12" ht="16.7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1:12" ht="16.7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1:12" ht="16.7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1:12" ht="16.7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1:12" ht="16.7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1:12" ht="16.7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1:12" ht="16.7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1:12" ht="16.7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1:12" ht="16.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1:12" ht="16.7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1:12" ht="16.7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1:12" ht="16.7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1:12" ht="16.7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1:12" ht="16.7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1:12" ht="16.7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1:12" ht="16.7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1:12" ht="16.7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1:12" ht="16.7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1:12" ht="16.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1:12" ht="16.7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1:12" ht="16.7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1:12" ht="16.7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1:12" ht="16.7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1:12" ht="16.7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1:12" ht="16.7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1:12" ht="16.7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1:12" ht="16.7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1:12" ht="16.7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1:12" ht="16.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1:12" ht="16.7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1:12" ht="16.7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1:12" ht="16.7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1:12" ht="16.7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1:12" ht="16.7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1:12" ht="16.7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1:12" ht="16.7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1:12" ht="16.7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1:12" ht="16.7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1:12" ht="16.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1:12" ht="16.7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1:12" ht="16.7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1:12" ht="16.7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1:12" ht="16.7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1:12" ht="16.7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1:12" ht="16.7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1:12" ht="16.7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1:12" ht="16.7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1:12" ht="16.7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1:12" ht="16.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1:12" ht="16.7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1:12" ht="16.7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1:12" ht="16.7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1:12" ht="16.7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1:12" ht="16.7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1:12" ht="16.7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1:12" ht="16.7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1:12" ht="16.7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1:12" ht="16.7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1:12" ht="16.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1:12" ht="16.7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1:12" ht="16.7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1:12" ht="16.7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1:12" ht="16.7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1:12" ht="16.7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1:12" ht="16.7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1:12" ht="16.7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1:12" ht="16.7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1:12" ht="16.7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1:12" ht="16.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1:12" ht="16.7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1:12" ht="16.7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1:12" ht="16.7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1:12" ht="16.7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1:12" ht="16.7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1:12" ht="16.7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1:12" ht="16.7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1:12" ht="16.7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1:12" ht="16.7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1:12" ht="16.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1:12" ht="16.7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1:12" ht="16.7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1:12" ht="16.7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1:12" ht="16.7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1:12" ht="16.7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1:12" ht="16.7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1:12" ht="16.7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1:12" ht="16.7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1:12" ht="16.7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1:12" ht="16.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1:12" ht="16.7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1:12" ht="16.7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1:12" ht="16.7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1:12" ht="16.7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1:12" ht="16.7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1:12" ht="16.7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1:12" ht="16.7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1:12" ht="16.7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1:12" ht="16.7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1:12" ht="16.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1:12" ht="16.7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1:12" ht="16.7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1:12" ht="16.7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1:12" ht="16.7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1:12" ht="16.7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1:12" ht="16.7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1:12" ht="16.7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1:12" ht="16.7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1:12" ht="16.7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1:12" ht="16.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1:12" ht="16.7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1:12" ht="16.7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1:12" ht="16.7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1:12" ht="16.7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1:12" ht="16.7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1:12" ht="16.7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1:12" ht="16.7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1:12" ht="16.7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1:12" ht="16.7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1:12" ht="16.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1:12" ht="16.7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1:12" ht="16.7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1:12" ht="16.7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1:12" ht="16.7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1:12" ht="16.7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1:12" ht="16.7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1:12" ht="16.7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1:12" ht="16.7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1:12" ht="16.7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1:12" ht="16.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1:12" ht="16.7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1:12" ht="16.7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1:12" ht="16.7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1:12" ht="16.7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1:12" ht="16.7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1:12" ht="16.7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1:12" ht="16.7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1:12" ht="16.7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1:12" ht="16.7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1:12" ht="16.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1:12" ht="16.7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1:12" ht="16.7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1:12" ht="16.7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1:12" ht="16.7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1:12" ht="16.7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1:12" ht="16.7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1:12" ht="16.7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1:12" ht="16.7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1:12" ht="16.7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1:12" ht="16.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1:12" ht="16.7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1:12" ht="16.7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1:12" ht="16.7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1:12" ht="16.7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1:12" ht="16.7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1:12" ht="16.7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1:12" ht="16.7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1:12" ht="16.7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1:12" ht="16.7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1:12" ht="16.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1:12" ht="16.7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1:12" ht="16.7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1:12" ht="16.7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1:12" ht="16.7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1:12" ht="16.7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1:12" ht="16.7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1:12" ht="16.7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1:12" ht="16.7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1:12" ht="16.7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1:12" ht="16.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1:12" ht="16.7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1:12" ht="16.7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1:12" ht="16.7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1:12" ht="16.7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1:12" ht="16.7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1:12" ht="16.7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1:12" ht="16.7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1:12" ht="16.7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1:12" ht="16.7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1:12" ht="16.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1:12" ht="16.7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1:12" ht="16.7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1:12" ht="16.7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1:12" ht="16.7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1:12" ht="16.7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1:12" ht="16.7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1:12" ht="16.7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1:12" ht="16.7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1:12" ht="16.7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1:12" ht="16.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1:12" ht="16.7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1:12" ht="16.7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1:12" ht="16.7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1:12" ht="16.7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1:12" ht="16.7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1:12" ht="16.7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1:12" ht="16.7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1:12" ht="16.7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1:12" ht="16.7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1:12" ht="16.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1:12" ht="16.7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1:12" ht="16.7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1:12" ht="16.7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1:12" ht="16.7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1:12" ht="16.7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1:12" ht="16.7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1:12" ht="16.7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1:12" ht="16.7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1:12" ht="16.7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1:12" ht="16.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1:12" ht="16.7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1:12" ht="16.7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1:12" ht="16.7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1:12" ht="16.7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1:12" ht="16.7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1:12" ht="16.7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1:12" ht="16.7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1:12" ht="16.7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1:12" ht="16.7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1:12" ht="16.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1:12" ht="16.7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1:12" ht="16.7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1:12" ht="16.7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</row>
    <row r="631" spans="1:12" ht="16.7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</row>
    <row r="632" spans="1:12" ht="16.7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</row>
    <row r="633" spans="1:12" ht="16.7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</row>
    <row r="634" spans="1:12" ht="16.7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</row>
    <row r="635" spans="1:12" ht="16.7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</row>
    <row r="636" spans="1:12" ht="16.7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</row>
    <row r="637" spans="1:12" ht="16.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</row>
    <row r="638" spans="1:12" ht="16.7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</row>
    <row r="639" spans="1:12" ht="16.7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</row>
    <row r="640" spans="1:12" ht="16.7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</row>
    <row r="641" spans="1:12" ht="16.7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</row>
    <row r="642" spans="1:12" ht="16.7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</row>
    <row r="643" spans="1:12" ht="16.7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</row>
    <row r="644" spans="1:12" ht="16.7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</row>
    <row r="645" spans="1:12" ht="16.7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</row>
    <row r="646" spans="1:12" ht="16.7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</row>
    <row r="647" spans="1:12" ht="16.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</row>
    <row r="648" spans="1:12" ht="16.7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</row>
    <row r="649" spans="1:12" ht="16.7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</row>
    <row r="650" spans="1:12" ht="16.7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</row>
    <row r="651" spans="1:12" ht="16.7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</row>
    <row r="652" spans="1:12" ht="16.7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</row>
    <row r="653" spans="1:12" ht="16.7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</row>
    <row r="654" spans="1:12" ht="16.7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</row>
    <row r="655" spans="1:12" ht="16.7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</row>
    <row r="656" spans="1:12" ht="16.7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</row>
    <row r="657" spans="1:12" ht="16.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</row>
    <row r="658" spans="1:12" ht="16.7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</row>
    <row r="659" spans="1:12" ht="16.7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</row>
    <row r="660" spans="1:12" ht="16.7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</row>
    <row r="661" spans="1:12" ht="16.7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</row>
    <row r="662" spans="1:12" ht="16.7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</row>
    <row r="663" spans="1:12" ht="16.7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</row>
    <row r="664" spans="1:12" ht="16.7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</row>
    <row r="665" spans="1:12" ht="16.7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</row>
    <row r="666" spans="1:12" ht="16.7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</row>
    <row r="667" spans="1:12" ht="16.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</row>
    <row r="668" spans="1:12" ht="16.7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</row>
    <row r="669" spans="1:12" ht="16.7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</row>
    <row r="670" spans="1:12" ht="16.7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</row>
    <row r="671" spans="1:12" ht="16.7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</row>
    <row r="672" spans="1:12" ht="16.7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</row>
    <row r="673" spans="1:12" ht="16.7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</row>
    <row r="674" spans="1:12" ht="16.7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</row>
    <row r="675" spans="1:12" ht="16.7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</row>
    <row r="676" spans="1:12" ht="16.7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</row>
    <row r="677" spans="1:12" ht="16.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</row>
    <row r="678" spans="1:12" ht="16.7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</row>
    <row r="679" spans="1:12" ht="16.7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</row>
    <row r="680" spans="1:12" ht="16.7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</row>
    <row r="681" spans="1:12" ht="16.7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</row>
    <row r="682" spans="1:12" ht="16.7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</row>
    <row r="683" spans="1:12" ht="16.7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</row>
    <row r="684" spans="1:12" ht="16.7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</row>
    <row r="685" spans="1:12" ht="16.7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</row>
    <row r="686" spans="1:12" ht="16.7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</row>
    <row r="687" spans="1:12" ht="16.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</row>
    <row r="688" spans="1:12" ht="16.7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</row>
    <row r="689" spans="1:12" ht="16.7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</row>
    <row r="690" spans="1:12" ht="16.7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</row>
    <row r="691" spans="1:12" ht="16.7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</row>
    <row r="692" spans="1:12" ht="16.7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</row>
    <row r="693" spans="1:12" ht="16.7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</row>
    <row r="694" spans="1:12" ht="16.7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</row>
    <row r="695" spans="1:12" ht="16.7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</row>
    <row r="696" spans="1:12" ht="16.7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</row>
    <row r="697" spans="1:12" ht="16.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</row>
    <row r="698" spans="1:12" ht="16.7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</row>
    <row r="699" spans="1:12" ht="16.7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</row>
    <row r="700" spans="1:12" ht="16.7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</row>
    <row r="701" spans="1:12" ht="16.7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</row>
    <row r="702" spans="1:12" ht="16.7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</row>
    <row r="703" spans="1:12" ht="16.7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</row>
    <row r="704" spans="1:12" ht="16.7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</row>
    <row r="705" spans="1:12" ht="16.7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</row>
    <row r="706" spans="1:12" ht="16.7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</row>
    <row r="707" spans="1:12" ht="16.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</row>
    <row r="708" spans="1:12" ht="16.7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</row>
    <row r="709" spans="1:12" ht="16.7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</row>
    <row r="710" spans="1:12" ht="16.7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</row>
    <row r="711" spans="1:12" ht="16.7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1:12" ht="16.7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</row>
    <row r="713" spans="1:12" ht="16.7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</row>
    <row r="714" spans="1:12" ht="16.7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1:12" ht="16.7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</row>
    <row r="716" spans="1:12" ht="16.7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</row>
    <row r="717" spans="1:12" ht="16.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1:12" ht="16.7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</row>
    <row r="719" spans="1:12" ht="16.7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</row>
    <row r="720" spans="1:12" ht="16.7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1:12" ht="16.7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</row>
    <row r="722" spans="1:12" ht="16.7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</row>
    <row r="723" spans="1:12" ht="16.7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</row>
    <row r="724" spans="1:12" ht="16.7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</row>
    <row r="725" spans="1:12" ht="16.7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</row>
    <row r="726" spans="1:12" ht="16.7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</row>
    <row r="727" spans="1:12" ht="16.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</row>
    <row r="728" spans="1:12" ht="16.7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</row>
    <row r="729" spans="1:12" ht="16.7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</row>
    <row r="730" spans="1:12" ht="16.7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</row>
    <row r="731" spans="1:12" ht="16.7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</row>
    <row r="732" spans="1:12" ht="16.7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</row>
    <row r="733" spans="1:12" ht="16.7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</row>
    <row r="734" spans="1:12" ht="16.7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</row>
    <row r="735" spans="1:12" ht="16.7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</row>
    <row r="736" spans="1:12" ht="16.7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</row>
    <row r="737" spans="1:12" ht="16.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</row>
    <row r="738" spans="1:12" ht="16.7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</row>
    <row r="739" spans="1:12" ht="16.7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</row>
    <row r="740" spans="1:12" ht="16.7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</row>
    <row r="741" spans="1:12" ht="16.7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</row>
    <row r="742" spans="1:12" ht="16.7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</row>
    <row r="743" spans="1:12" ht="16.7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</row>
    <row r="744" spans="1:12" ht="16.7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1:12" ht="16.7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</row>
    <row r="746" spans="1:12" ht="16.7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</row>
    <row r="747" spans="1:12" ht="16.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</row>
    <row r="748" spans="1:12" ht="16.7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</row>
    <row r="749" spans="1:12" ht="16.7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</row>
    <row r="750" spans="1:12" ht="16.7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</row>
    <row r="751" spans="1:12" ht="16.7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</row>
    <row r="752" spans="1:12" ht="16.7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</row>
    <row r="753" spans="1:12" ht="16.7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</row>
    <row r="754" spans="1:12" ht="16.7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</row>
    <row r="755" spans="1:12" ht="16.7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</row>
    <row r="756" spans="1:12" ht="16.7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</row>
    <row r="757" spans="1:12" ht="16.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</row>
    <row r="758" spans="1:12" ht="16.7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</row>
    <row r="759" spans="1:12" ht="16.7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</row>
    <row r="760" spans="1:12" ht="16.7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</row>
    <row r="761" spans="1:12" ht="16.7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</row>
    <row r="762" spans="1:12" ht="16.7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</row>
    <row r="763" spans="1:12" ht="16.7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</row>
    <row r="764" spans="1:12" ht="16.7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</row>
    <row r="765" spans="1:12" ht="16.7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</row>
    <row r="766" spans="1:12" ht="16.7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</row>
    <row r="767" spans="1:12" ht="16.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</row>
    <row r="768" spans="1:12" ht="16.7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</row>
    <row r="769" spans="1:12" ht="16.7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</row>
    <row r="770" spans="1:12" ht="16.7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</row>
    <row r="771" spans="1:12" ht="16.7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</row>
    <row r="772" spans="1:12" ht="16.7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</row>
    <row r="773" spans="1:12" ht="16.7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</row>
    <row r="774" spans="1:12" ht="16.7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</row>
    <row r="775" spans="1:12" ht="16.7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</row>
    <row r="776" spans="1:12" ht="16.7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</row>
    <row r="777" spans="1:12" ht="16.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</row>
    <row r="778" spans="1:12" ht="16.7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</row>
    <row r="779" spans="1:12" ht="16.7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</row>
    <row r="780" spans="1:12" ht="16.7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</row>
    <row r="781" spans="1:12" ht="16.7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</row>
    <row r="782" spans="1:12" ht="16.7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</row>
    <row r="783" spans="1:12" ht="16.7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</row>
    <row r="784" spans="1:12" ht="16.7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</row>
    <row r="785" spans="1:12" ht="16.7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</row>
    <row r="786" spans="1:12" ht="16.7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</row>
    <row r="787" spans="1:12" ht="16.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</row>
    <row r="788" spans="1:12" ht="16.7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</row>
    <row r="789" spans="1:12" ht="16.7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</row>
    <row r="790" spans="1:12" ht="16.7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</row>
    <row r="791" spans="1:12" ht="16.7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</row>
    <row r="792" spans="1:12" ht="16.7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</row>
    <row r="793" spans="1:12" ht="16.7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</row>
    <row r="794" spans="1:12" ht="16.7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</row>
    <row r="795" spans="1:12" ht="16.7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</row>
    <row r="796" spans="1:12" ht="16.7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</row>
    <row r="797" spans="1:12" ht="16.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</row>
    <row r="798" spans="1:12" ht="16.7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</row>
    <row r="799" spans="1:12" ht="16.7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</row>
    <row r="800" spans="1:12" ht="16.7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</row>
    <row r="801" spans="1:12" ht="16.7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</row>
    <row r="802" spans="1:12" ht="16.7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</row>
    <row r="803" spans="1:12" ht="16.7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</row>
    <row r="804" spans="1:12" ht="16.7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</row>
    <row r="805" spans="1:12" ht="16.7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</row>
    <row r="806" spans="1:12" ht="16.7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</row>
    <row r="807" spans="1:12" ht="16.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</row>
    <row r="808" spans="1:12" ht="16.7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</row>
    <row r="809" spans="1:12" ht="16.7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</row>
    <row r="810" spans="1:12" ht="16.7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</row>
    <row r="811" spans="1:12" ht="16.7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</row>
    <row r="812" spans="1:12" ht="16.7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</row>
    <row r="813" spans="1:12" ht="16.7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</row>
    <row r="814" spans="1:12" ht="16.7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</row>
    <row r="815" spans="1:12" ht="16.7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</row>
    <row r="816" spans="1:12" ht="16.7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</row>
    <row r="817" spans="1:12" ht="16.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</row>
    <row r="818" spans="1:12" ht="16.7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</row>
    <row r="819" spans="1:12" ht="16.7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</row>
    <row r="820" spans="1:12" ht="16.7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</row>
    <row r="821" spans="1:12" ht="16.7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</row>
    <row r="822" spans="1:12" ht="16.7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</row>
    <row r="823" spans="1:12" ht="16.7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</row>
    <row r="824" spans="1:12" ht="16.7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</row>
    <row r="825" spans="1:12" ht="16.7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</row>
    <row r="826" spans="1:12" ht="16.7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</row>
    <row r="827" spans="1:12" ht="16.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</row>
    <row r="828" spans="1:12" ht="16.7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</row>
    <row r="829" spans="1:12" ht="16.7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</row>
    <row r="830" spans="1:12" ht="16.7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</row>
    <row r="831" spans="1:12" ht="16.7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</row>
    <row r="832" spans="1:12" ht="16.7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</row>
    <row r="833" spans="1:12" ht="16.7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</row>
    <row r="834" spans="1:12" ht="16.7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</row>
    <row r="835" spans="1:12" ht="16.7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</row>
    <row r="836" spans="1:12" ht="16.7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</row>
    <row r="837" spans="1:12" ht="16.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</row>
    <row r="838" spans="1:12" ht="16.7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</row>
    <row r="839" spans="1:12" ht="16.7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</row>
    <row r="840" spans="1:12" ht="16.7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</row>
    <row r="841" spans="1:12" ht="16.7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</row>
    <row r="842" spans="1:12" ht="16.7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</row>
    <row r="843" spans="1:12" ht="16.7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</row>
    <row r="844" spans="1:12" ht="16.7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</row>
    <row r="845" spans="1:12" ht="16.7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</row>
    <row r="846" spans="1:12" ht="16.7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</row>
    <row r="847" spans="1:12" ht="16.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</row>
    <row r="848" spans="1:12" ht="16.7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</row>
    <row r="849" spans="1:12" ht="16.7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</row>
    <row r="850" spans="1:12" ht="16.7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</row>
    <row r="851" spans="1:12" ht="16.7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</row>
    <row r="852" spans="1:12" ht="16.7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</row>
    <row r="853" spans="1:12" ht="16.7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</row>
    <row r="854" spans="1:12" ht="16.7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</row>
    <row r="855" spans="1:12" ht="16.7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</row>
    <row r="856" spans="1:12" ht="16.7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</row>
    <row r="857" spans="1:12" ht="16.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</row>
    <row r="858" spans="1:12" ht="16.7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</row>
    <row r="859" spans="1:12" ht="16.7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</row>
    <row r="860" spans="1:12" ht="16.7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</row>
    <row r="861" spans="1:12" ht="16.7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</row>
    <row r="862" spans="1:12" ht="16.7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</row>
    <row r="863" spans="1:12" ht="16.7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</row>
    <row r="864" spans="1:12" ht="16.7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</row>
    <row r="865" spans="1:12" ht="16.7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</row>
    <row r="866" spans="1:12" ht="16.7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</row>
    <row r="867" spans="1:12" ht="16.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</row>
    <row r="868" spans="1:12" ht="16.7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</row>
    <row r="869" spans="1:12" ht="16.7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</row>
    <row r="870" spans="1:12" ht="16.7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</row>
    <row r="871" spans="1:12" ht="16.7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</row>
    <row r="872" spans="1:12" ht="16.7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</row>
    <row r="873" spans="1:12" ht="16.7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</row>
    <row r="874" spans="1:12" ht="16.7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</row>
    <row r="875" spans="1:12" ht="16.7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</row>
    <row r="876" spans="1:12" ht="16.7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</row>
    <row r="877" spans="1:12" ht="16.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</row>
    <row r="878" spans="1:12" ht="16.7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</row>
    <row r="879" spans="1:12" ht="16.7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</row>
    <row r="880" spans="1:12" ht="16.7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</row>
    <row r="881" spans="1:12" ht="16.7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</row>
    <row r="882" spans="1:12" ht="16.7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</row>
    <row r="883" spans="1:12" ht="16.7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</row>
    <row r="884" spans="1:12" ht="16.7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</row>
    <row r="885" spans="1:12" ht="16.7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</row>
    <row r="886" spans="1:12" ht="16.7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</row>
    <row r="887" spans="1:12" ht="16.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</row>
    <row r="888" spans="1:12" ht="16.7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</row>
    <row r="889" spans="1:12" ht="16.7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</row>
    <row r="890" spans="1:12" ht="16.7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</row>
    <row r="891" spans="1:12" ht="16.7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</row>
    <row r="892" spans="1:12" ht="16.7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</row>
    <row r="893" spans="1:12" ht="16.7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</row>
    <row r="894" spans="1:12" ht="16.7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</row>
    <row r="895" spans="1:12" ht="16.7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</row>
    <row r="896" spans="1:12" ht="16.7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</row>
    <row r="897" spans="1:12" ht="16.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</row>
    <row r="898" spans="1:12" ht="16.7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</row>
    <row r="899" spans="1:12" ht="16.7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</row>
    <row r="900" spans="1:12" ht="16.7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</row>
    <row r="901" spans="1:12" ht="16.7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</row>
    <row r="902" spans="1:12" ht="16.7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</row>
    <row r="903" spans="1:12" ht="16.7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</row>
    <row r="904" spans="1:12" ht="16.7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</row>
    <row r="905" spans="1:12" ht="16.7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</row>
    <row r="906" spans="1:12" ht="16.7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</row>
    <row r="907" spans="1:12" ht="16.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</row>
    <row r="908" spans="1:12" ht="16.7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</row>
    <row r="909" spans="1:12" ht="16.7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</row>
    <row r="910" spans="1:12" ht="16.7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</row>
    <row r="911" spans="1:12" ht="16.7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</row>
    <row r="912" spans="1:12" ht="16.7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</row>
    <row r="913" spans="1:12" ht="16.7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</row>
    <row r="914" spans="1:12" ht="16.7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</row>
    <row r="915" spans="1:12" ht="16.7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</row>
    <row r="916" spans="1:12" ht="16.7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</row>
    <row r="917" spans="1:12" ht="16.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</row>
    <row r="918" spans="1:12" ht="16.7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</row>
    <row r="919" spans="1:12" ht="16.7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</row>
    <row r="920" spans="1:12" ht="16.7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</row>
    <row r="921" spans="1:12" ht="16.7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</row>
    <row r="922" spans="1:12" ht="16.7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</row>
    <row r="923" spans="1:12" ht="16.7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</row>
    <row r="924" spans="1:12" ht="16.7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</row>
    <row r="925" spans="1:12" ht="16.7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</row>
    <row r="926" spans="1:12" ht="16.7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</row>
    <row r="927" spans="1:12" ht="16.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</row>
    <row r="928" spans="1:12" ht="16.7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</row>
    <row r="929" spans="1:12" ht="16.7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</row>
    <row r="930" spans="1:12" ht="16.7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</row>
    <row r="931" spans="1:12" ht="16.7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</row>
    <row r="932" spans="1:12" ht="16.7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</row>
    <row r="933" spans="1:12" ht="16.7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</row>
    <row r="934" spans="1:12" ht="16.7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</row>
    <row r="935" spans="1:12" ht="16.7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</row>
    <row r="936" spans="1:12" ht="16.7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</row>
    <row r="937" spans="1:12" ht="16.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</row>
    <row r="938" spans="1:12" ht="16.7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</row>
    <row r="939" spans="1:12" ht="16.7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</row>
    <row r="940" spans="1:12" ht="16.7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</row>
    <row r="941" spans="1:12" ht="16.7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</row>
    <row r="942" spans="1:12" ht="16.7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</row>
    <row r="943" spans="1:12" ht="16.7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</row>
    <row r="944" spans="1:12" ht="16.7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</row>
    <row r="945" spans="1:12" ht="16.7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</row>
    <row r="946" spans="1:12" ht="16.7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</row>
    <row r="947" spans="1:12" ht="16.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</row>
    <row r="948" spans="1:12" ht="16.7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</row>
    <row r="949" spans="1:12" ht="16.7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</row>
    <row r="950" spans="1:12" ht="16.7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</row>
    <row r="951" spans="1:12" ht="16.7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</row>
    <row r="952" spans="1:12" ht="16.7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</row>
    <row r="953" spans="1:12" ht="16.7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</row>
    <row r="954" spans="1:12" ht="16.7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</row>
    <row r="955" spans="1:12" ht="16.7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</row>
    <row r="956" spans="1:12" ht="16.7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</row>
    <row r="957" spans="1:12" ht="16.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</row>
    <row r="958" spans="1:12" ht="16.7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</row>
    <row r="959" spans="1:12" ht="16.7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</row>
    <row r="960" spans="1:12" ht="16.7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</row>
    <row r="961" spans="1:12" ht="16.7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</row>
    <row r="962" spans="1:12" ht="16.7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</row>
    <row r="963" spans="1:12" ht="16.7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</row>
    <row r="964" spans="1:12" ht="16.7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</row>
    <row r="965" spans="1:12" ht="16.7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</row>
    <row r="966" spans="1:12" ht="16.7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</row>
    <row r="967" spans="1:12" ht="16.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</row>
    <row r="968" spans="1:12" ht="16.7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</row>
    <row r="969" spans="1:12" ht="16.7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</row>
    <row r="970" spans="1:12" ht="16.7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</row>
    <row r="971" spans="1:12" ht="16.7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</row>
    <row r="972" spans="1:12" ht="16.7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</row>
    <row r="973" spans="1:12" ht="16.7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</row>
    <row r="974" spans="1:12" ht="16.7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</row>
    <row r="975" spans="1:12" ht="16.7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</row>
    <row r="976" spans="1:12" ht="16.7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</row>
    <row r="977" spans="1:12" ht="16.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</row>
    <row r="978" spans="1:12" ht="16.7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</row>
    <row r="979" spans="1:12" ht="16.7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</row>
    <row r="980" spans="1:12" ht="16.7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</row>
    <row r="981" spans="1:12" ht="16.7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</row>
    <row r="982" spans="1:12" ht="16.7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</row>
    <row r="983" spans="1:12" ht="16.7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</row>
    <row r="984" spans="1:12" ht="16.7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</row>
    <row r="985" spans="1:12" ht="16.7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</row>
    <row r="986" spans="1:12" ht="16.7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</row>
    <row r="987" spans="1:12" ht="16.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</row>
    <row r="988" spans="1:12" ht="16.7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</row>
    <row r="989" spans="1:12" ht="16.7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</row>
    <row r="990" spans="1:12" ht="16.7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</row>
    <row r="991" spans="1:12" ht="16.7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</row>
    <row r="992" spans="1:12" ht="16.7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</row>
  </sheetData>
  <phoneticPr fontId="7" type="noConversion"/>
  <hyperlinks>
    <hyperlink ref="C7" r:id="rId1" xr:uid="{00000000-0004-0000-0000-000000000000}"/>
    <hyperlink ref="H7" r:id="rId2" xr:uid="{00000000-0004-0000-0000-000001000000}"/>
    <hyperlink ref="K7" r:id="rId3" xr:uid="{00000000-0004-0000-0000-000002000000}"/>
    <hyperlink ref="B13" r:id="rId4" xr:uid="{00000000-0004-0000-0000-000003000000}"/>
    <hyperlink ref="G13" r:id="rId5" xr:uid="{00000000-0004-0000-0000-000004000000}"/>
    <hyperlink ref="J13" r:id="rId6" xr:uid="{00000000-0004-0000-0000-000005000000}"/>
    <hyperlink ref="F19" r:id="rId7" xr:uid="{00000000-0004-0000-0000-000006000000}"/>
    <hyperlink ref="I19" r:id="rId8" xr:uid="{00000000-0004-0000-0000-000007000000}"/>
    <hyperlink ref="L19" r:id="rId9" xr:uid="{00000000-0004-0000-0000-000008000000}"/>
    <hyperlink ref="E25" r:id="rId10" xr:uid="{00000000-0004-0000-0000-000009000000}"/>
    <hyperlink ref="H25" r:id="rId11" xr:uid="{00000000-0004-0000-0000-00000A000000}"/>
    <hyperlink ref="K25" r:id="rId12" xr:uid="{00000000-0004-0000-0000-00000B000000}"/>
    <hyperlink ref="D31" r:id="rId13" xr:uid="{00000000-0004-0000-0000-00000C000000}"/>
    <hyperlink ref="G31" r:id="rId14" xr:uid="{00000000-0004-0000-0000-00000D000000}"/>
    <hyperlink ref="J31" r:id="rId15" xr:uid="{00000000-0004-0000-0000-00000E000000}"/>
    <hyperlink ref="C37" r:id="rId16" xr:uid="{00000000-0004-0000-0000-00000F000000}"/>
    <hyperlink ref="F37" r:id="rId17" xr:uid="{00000000-0004-0000-0000-000010000000}"/>
    <hyperlink ref="I37" r:id="rId18" xr:uid="{00000000-0004-0000-0000-000011000000}"/>
    <hyperlink ref="B43" r:id="rId19" xr:uid="{00000000-0004-0000-0000-000012000000}"/>
    <hyperlink ref="E43" r:id="rId20" xr:uid="{00000000-0004-0000-0000-000013000000}"/>
    <hyperlink ref="H43" r:id="rId21" xr:uid="{00000000-0004-0000-0000-000014000000}"/>
    <hyperlink ref="D49" r:id="rId22" xr:uid="{00000000-0004-0000-0000-000015000000}"/>
    <hyperlink ref="G49" r:id="rId23" xr:uid="{00000000-0004-0000-0000-000016000000}"/>
    <hyperlink ref="L49" r:id="rId24" xr:uid="{00000000-0004-0000-0000-000017000000}"/>
    <hyperlink ref="C55" r:id="rId25" xr:uid="{00000000-0004-0000-0000-000018000000}"/>
    <hyperlink ref="F55" r:id="rId26" xr:uid="{00000000-0004-0000-0000-000019000000}"/>
    <hyperlink ref="K55" r:id="rId27" xr:uid="{00000000-0004-0000-0000-00001A000000}"/>
    <hyperlink ref="B61" r:id="rId28" xr:uid="{00000000-0004-0000-0000-00001B000000}"/>
    <hyperlink ref="E61" r:id="rId29" xr:uid="{00000000-0004-0000-0000-00001C000000}"/>
    <hyperlink ref="J61" r:id="rId30" xr:uid="{00000000-0004-0000-0000-00001D000000}"/>
    <hyperlink ref="D67" r:id="rId31" xr:uid="{00000000-0004-0000-0000-00001E000000}"/>
    <hyperlink ref="I67" r:id="rId32" xr:uid="{00000000-0004-0000-0000-00001F000000}"/>
    <hyperlink ref="L67" r:id="rId33" xr:uid="{00000000-0004-0000-0000-00002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點名紀錄</vt:lpstr>
      <vt:lpstr>分組名單</vt:lpstr>
      <vt:lpstr>Score</vt:lpstr>
      <vt:lpstr>上課日程</vt:lpstr>
      <vt:lpstr>Score!Print_Titles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Y. L. Hwang</cp:lastModifiedBy>
  <dcterms:created xsi:type="dcterms:W3CDTF">2026-02-23T03:13:00Z</dcterms:created>
  <dcterms:modified xsi:type="dcterms:W3CDTF">2026-03-15T06:28:22Z</dcterms:modified>
  <cp:category/>
</cp:coreProperties>
</file>